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tabRatio="930" activeTab="8"/>
  </bookViews>
  <sheets>
    <sheet name="Dochody" sheetId="1" r:id="rId1"/>
    <sheet name="PF D. nie ujętych" sheetId="2" r:id="rId2"/>
    <sheet name="Wydatki" sheetId="3" r:id="rId3"/>
    <sheet name="PF - Urząd" sheetId="4" r:id="rId4"/>
    <sheet name="PF- GOPS" sheetId="5" r:id="rId5"/>
    <sheet name="PF-Zespół Szkół" sheetId="6" r:id="rId6"/>
    <sheet name="PF-SP Krzywin" sheetId="7" r:id="rId7"/>
    <sheet name="PF-Biblioteka" sheetId="8" r:id="rId8"/>
    <sheet name="PF-zlecone" sheetId="9" r:id="rId9"/>
  </sheets>
  <definedNames>
    <definedName name="_xlnm.Print_Area" localSheetId="0">'Dochody'!$A$1:$H$112</definedName>
    <definedName name="_xlnm.Print_Area" localSheetId="3">'PF - Urząd'!$A$1:$H$308</definedName>
    <definedName name="_xlnm.Print_Area" localSheetId="4">'PF- GOPS'!$A$1:$H$64</definedName>
    <definedName name="_xlnm.Print_Area" localSheetId="7">'PF-Biblioteka'!$A$1:$H$32</definedName>
    <definedName name="_xlnm.Print_Area" localSheetId="6">'PF-SP Krzywin'!$A$1:$H$48</definedName>
    <definedName name="_xlnm.Print_Area" localSheetId="5">'PF-Zespół Szkół'!$A$1:$H$55</definedName>
    <definedName name="_xlnm.Print_Area" localSheetId="8">'PF-zlecone'!$A$1:$D$94</definedName>
    <definedName name="_xlnm.Print_Area" localSheetId="2">'Wydatki'!$A$1:$H$353</definedName>
    <definedName name="_xlnm.Print_Titles" localSheetId="0">'Dochody'!$11:$11</definedName>
    <definedName name="_xlnm.Print_Titles" localSheetId="3">'PF - Urząd'!$11:$11</definedName>
    <definedName name="_xlnm.Print_Titles" localSheetId="1">'PF D. nie ujętych'!$12:$12</definedName>
    <definedName name="_xlnm.Print_Titles" localSheetId="4">'PF- GOPS'!$22:$22</definedName>
    <definedName name="_xlnm.Print_Titles" localSheetId="7">'PF-Biblioteka'!$15:$15</definedName>
    <definedName name="_xlnm.Print_Titles" localSheetId="6">'PF-SP Krzywin'!$15:$15</definedName>
    <definedName name="_xlnm.Print_Titles" localSheetId="5">'PF-Zespół Szkół'!$22:$22</definedName>
    <definedName name="_xlnm.Print_Titles" localSheetId="8">'PF-zlecone'!$17:$17</definedName>
    <definedName name="_xlnm.Print_Titles" localSheetId="2">'Wydatki'!$13:$13</definedName>
  </definedNames>
  <calcPr fullCalcOnLoad="1"/>
</workbook>
</file>

<file path=xl/sharedStrings.xml><?xml version="1.0" encoding="utf-8"?>
<sst xmlns="http://schemas.openxmlformats.org/spreadsheetml/2006/main" count="3513" uniqueCount="356">
  <si>
    <t>Dział</t>
  </si>
  <si>
    <t>§</t>
  </si>
  <si>
    <t>Treść</t>
  </si>
  <si>
    <t>Ogólna kwota wydatków planowanych – w zł</t>
  </si>
  <si>
    <t>- w tym:</t>
  </si>
  <si>
    <t>rozdział</t>
  </si>
  <si>
    <t>- wydatki na zadania własne Gminy (w zł)</t>
  </si>
  <si>
    <t>- wydatki na zadania zlecone (w zł)</t>
  </si>
  <si>
    <t xml:space="preserve">- wydatki na zadania realizowane na podstawie porozumień z organami administracji rządowej (w zł) </t>
  </si>
  <si>
    <t>- wydatki na zadania realizowane na podstawie porozumień (umów) między j.s.t  (w zł)</t>
  </si>
  <si>
    <t>1</t>
  </si>
  <si>
    <t>2</t>
  </si>
  <si>
    <t>3</t>
  </si>
  <si>
    <t>4</t>
  </si>
  <si>
    <t>5</t>
  </si>
  <si>
    <t>6</t>
  </si>
  <si>
    <t>7</t>
  </si>
  <si>
    <t>8</t>
  </si>
  <si>
    <t>010</t>
  </si>
  <si>
    <t>01008</t>
  </si>
  <si>
    <t>4300</t>
  </si>
  <si>
    <t>Rolnictwo i łowiectwo</t>
  </si>
  <si>
    <t>Zakup usług pozostałych</t>
  </si>
  <si>
    <t>01030</t>
  </si>
  <si>
    <t>2850</t>
  </si>
  <si>
    <t>Izby Rolnicze</t>
  </si>
  <si>
    <t>Wpłaty gmin na rzecz izb rolniczych w wysokości 2% uzyskanych wpływów z podatku rolnego</t>
  </si>
  <si>
    <t>4210</t>
  </si>
  <si>
    <t>Pozostała działalność</t>
  </si>
  <si>
    <t>Razem dział 010</t>
  </si>
  <si>
    <t>600</t>
  </si>
  <si>
    <t>Transport i łączność</t>
  </si>
  <si>
    <t>Drogi publiczne gminne</t>
  </si>
  <si>
    <t>Zakup usług remontowych</t>
  </si>
  <si>
    <t>- razem rozdział 60016</t>
  </si>
  <si>
    <t>Razem dział 600</t>
  </si>
  <si>
    <t>700</t>
  </si>
  <si>
    <t>70005</t>
  </si>
  <si>
    <t>4430</t>
  </si>
  <si>
    <t>Gospodarka mieszkaniowa</t>
  </si>
  <si>
    <t>Gospodarka gruntami i nieruchomościami</t>
  </si>
  <si>
    <t>Różne opłaty i składki</t>
  </si>
  <si>
    <t>- razem rozdział 70005</t>
  </si>
  <si>
    <t>Razem dział 700</t>
  </si>
  <si>
    <t>710</t>
  </si>
  <si>
    <t>Działalność usługowa</t>
  </si>
  <si>
    <t>Razem dział 710</t>
  </si>
  <si>
    <t>750</t>
  </si>
  <si>
    <t>75011</t>
  </si>
  <si>
    <t>4010</t>
  </si>
  <si>
    <t>4110</t>
  </si>
  <si>
    <t>4120</t>
  </si>
  <si>
    <t>Administracja publiczna</t>
  </si>
  <si>
    <t>Urzędy wojewódzkie</t>
  </si>
  <si>
    <t>Wynagrodzenia osobowe...</t>
  </si>
  <si>
    <t>- razem rozdział 75011</t>
  </si>
  <si>
    <t>75020</t>
  </si>
  <si>
    <t>Starostwa powiatowe</t>
  </si>
  <si>
    <t>- razem rozdział 75020</t>
  </si>
  <si>
    <t>75022</t>
  </si>
  <si>
    <t>3030</t>
  </si>
  <si>
    <t>4410</t>
  </si>
  <si>
    <t>Różne wydatki na rzecz osób fizycznych</t>
  </si>
  <si>
    <t>Podróże służbowe krajowe</t>
  </si>
  <si>
    <t>- razem rozdział 75022</t>
  </si>
  <si>
    <t>75023</t>
  </si>
  <si>
    <t>3020</t>
  </si>
  <si>
    <t>4040</t>
  </si>
  <si>
    <t>Nagrody i wydatki osobowe nie zaliczone do wynagrodzeń</t>
  </si>
  <si>
    <t>Dodatkowe wynagrodzenie roczne</t>
  </si>
  <si>
    <t>Zakup materiałów i wyposażenia</t>
  </si>
  <si>
    <t>Zakup energii</t>
  </si>
  <si>
    <t>Odpisy na zakładowy fundusz świadczeń socjalnych</t>
  </si>
  <si>
    <t>- razem rozdział 75023</t>
  </si>
  <si>
    <t>Wynagrodzenia agencyjno-prowizyjne</t>
  </si>
  <si>
    <t>- razem rozdział 75095</t>
  </si>
  <si>
    <t>Razem dział 750</t>
  </si>
  <si>
    <t>751</t>
  </si>
  <si>
    <t>75101</t>
  </si>
  <si>
    <t>Urzędy naczelnych organów władzy państwowej, kontroli i ochrony prawa oraz sądownictwa</t>
  </si>
  <si>
    <t>Urzędy naczelnych organów władzy państwowej, kontroli i ochrony prawa</t>
  </si>
  <si>
    <t>Razem dział 751</t>
  </si>
  <si>
    <t>754</t>
  </si>
  <si>
    <t>75403</t>
  </si>
  <si>
    <t>Bezpieczeństwo publiczne i ochrona przeciwpożarowa</t>
  </si>
  <si>
    <t>Jednostki terenowe Policji</t>
  </si>
  <si>
    <t>75412</t>
  </si>
  <si>
    <t>4260</t>
  </si>
  <si>
    <t>Ochotnicze straże pożarne</t>
  </si>
  <si>
    <t>4440</t>
  </si>
  <si>
    <t>- razem rozdział 75412</t>
  </si>
  <si>
    <t>-</t>
  </si>
  <si>
    <t>Razem dział 754</t>
  </si>
  <si>
    <t>757</t>
  </si>
  <si>
    <t>75702</t>
  </si>
  <si>
    <t>8070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</si>
  <si>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</si>
  <si>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</si>
  <si>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</si>
  <si>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Razem dział 757</t>
  </si>
  <si>
    <t>758</t>
  </si>
  <si>
    <t>75814</t>
  </si>
  <si>
    <t>Różne rozliczenia</t>
  </si>
  <si>
    <t>Różne rozliczenia finansowe</t>
  </si>
  <si>
    <t>- razem rozdział 75814</t>
  </si>
  <si>
    <t>75818</t>
  </si>
  <si>
    <t>4810</t>
  </si>
  <si>
    <t>Rezerwy ogólne i celowe</t>
  </si>
  <si>
    <t>- razem rozdział 75818</t>
  </si>
  <si>
    <t>Razem dział 758</t>
  </si>
  <si>
    <t>801</t>
  </si>
  <si>
    <t>80101</t>
  </si>
  <si>
    <t>Oświata i wychowanie</t>
  </si>
  <si>
    <t>Szkoły podstawowe</t>
  </si>
  <si>
    <t>Zakup pomocy naukowych, dydaktycznych i książek</t>
  </si>
  <si>
    <t>- razem rozdział 80101</t>
  </si>
  <si>
    <t>80104</t>
  </si>
  <si>
    <t>- razem rozdział 80104</t>
  </si>
  <si>
    <t>80110</t>
  </si>
  <si>
    <t>Gimnazja</t>
  </si>
  <si>
    <t>- razem rozdział 80110</t>
  </si>
  <si>
    <t>Dokształcanie i doskonalenie nauczycieli</t>
  </si>
  <si>
    <t>- razem rozdział 80146</t>
  </si>
  <si>
    <t>Razem dział 801</t>
  </si>
  <si>
    <t>Ochrona zdrowia</t>
  </si>
  <si>
    <t>Przeciwdziałanie alkoholizmowi</t>
  </si>
  <si>
    <t>- razem rozdział 85154</t>
  </si>
  <si>
    <t>Razem dział 851</t>
  </si>
  <si>
    <t>Składki na ubezpieczenie zdrowotne opłacane za osoby pobierające niektóre świadczenia z pomocy społecznej</t>
  </si>
  <si>
    <t>Składki na ubezpieczenie zdrowotne</t>
  </si>
  <si>
    <t>3110</t>
  </si>
  <si>
    <t>Zasiłki i pomoc w naturze oraz składki na ubezpieczenia społeczne</t>
  </si>
  <si>
    <t>Świadczenia społeczne</t>
  </si>
  <si>
    <t>Dodatki mieszkaniowe</t>
  </si>
  <si>
    <t>Ośrodki pomocy społecznej</t>
  </si>
  <si>
    <t>Przedszkola</t>
  </si>
  <si>
    <t>Dotacja podmiotowa z budżetu dla zakładu budżetowego</t>
  </si>
  <si>
    <t>900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</si>
  <si>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</si>
  <si>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</si>
  <si>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</si>
  <si>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</si>
  <si>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</si>
  <si>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- razem rozdział 90015</t>
  </si>
  <si>
    <t>90095</t>
  </si>
  <si>
    <t>Razem dział 900</t>
  </si>
  <si>
    <t>921</t>
  </si>
  <si>
    <t>92109</t>
  </si>
  <si>
    <t>Kultura i ochrona dziedzictwa narodowego</t>
  </si>
  <si>
    <t>Domy i ośrodki kultury, świetlice i kluby</t>
  </si>
  <si>
    <t>- razem rozdział 92109</t>
  </si>
  <si>
    <t>Razem dział 921</t>
  </si>
  <si>
    <t>926</t>
  </si>
  <si>
    <t>92605</t>
  </si>
  <si>
    <t>Kultura fizyczna i sport</t>
  </si>
  <si>
    <t>Zadania w zakresie kultury fizycznej i sportu</t>
  </si>
  <si>
    <t>Razem dział 926</t>
  </si>
  <si>
    <t>Ogółem:</t>
  </si>
  <si>
    <t>Dział/</t>
  </si>
  <si>
    <t>Ogólna kwota dochodów planowanych – w zł</t>
  </si>
  <si>
    <t>- dochody związane z realizacją zadań własnych (w zł)</t>
  </si>
  <si>
    <t>- dochody związane z realizacją zadań zleconych (w zł)</t>
  </si>
  <si>
    <t xml:space="preserve">- dochody na zadania realizowane na podstawie porozumień z organami administracji rządowej (w zł) </t>
  </si>
  <si>
    <t>- dochody na zadania realizowane na podstawie porozumień (umów) między j.s.t  (w zł)</t>
  </si>
  <si>
    <t>Wpływy z usług</t>
  </si>
  <si>
    <t>Wpływy z opłat za zarząd, użytkowanie  i użytkowanie wieczyste nieruchomości</t>
  </si>
  <si>
    <r>
      <t xml:space="preserve"> </t>
    </r>
    <r>
      <rPr>
        <b/>
        <u val="single"/>
        <sz val="10"/>
        <rFont val="Times New Roman"/>
        <family val="1"/>
      </rPr>
      <t>751</t>
    </r>
  </si>
  <si>
    <t>756</t>
  </si>
  <si>
    <t>Wpływy z podatku dochodowego od osób fizycznych</t>
  </si>
  <si>
    <t>Podatek od działalności gospodarczej osób fizycznych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</si>
  <si>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</si>
  <si>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</si>
  <si>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</si>
  <si>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</si>
  <si>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</si>
  <si>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</si>
  <si>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- razem rozdział 75615</t>
  </si>
  <si>
    <t>Podatek od spadków i darowizn</t>
  </si>
  <si>
    <t>Wpływy z opłaty targowej</t>
  </si>
  <si>
    <t>Wpływy z opłaty administracyjnej za czynności urzędowe</t>
  </si>
  <si>
    <t>75618</t>
  </si>
  <si>
    <t>Wpływy z innych opłat stanowiących dochody jednostek samorządu terytorialnego na podstawie ustaw</t>
  </si>
  <si>
    <t>Wpływy z opłaty skarbowej</t>
  </si>
  <si>
    <t>- razem rozdział 75618</t>
  </si>
  <si>
    <t>75621</t>
  </si>
  <si>
    <t>- razem rozdział 75621</t>
  </si>
  <si>
    <t>Razem dział 756</t>
  </si>
  <si>
    <t>75801</t>
  </si>
  <si>
    <t>Część oświatowa subwencji ogólnej dla jednostek samorządu terytorialnego</t>
  </si>
  <si>
    <t>Subwencje ogólne...</t>
  </si>
  <si>
    <t>Dochody z najmu i dzierżawy składników majątkowych...</t>
  </si>
  <si>
    <t>OGÓŁEM:</t>
  </si>
  <si>
    <t>Odsetki od nieterminowych wpłat z tytułu… opłat</t>
  </si>
  <si>
    <t>Dotacje celowe otrzymane z budżetu państwa na realizację zadań bieżących z zakresu administracji rządowej oraz innych zadań zleconych gminie ustawami</t>
  </si>
  <si>
    <t>Dotacje celowe otrzymane z powiatu na zadania bieżące…</t>
  </si>
  <si>
    <t>Dotacje celowe otrzymane z budżetu państwa na realizację zadań bieżących z zakresu administracji rządowej…</t>
  </si>
  <si>
    <t>Wpływy z oplat za zezwolenia na sprzedaż alkoholu</t>
  </si>
  <si>
    <t>Subwencje ogólne z budżetu państwa</t>
  </si>
  <si>
    <t>Wpływy z usług (opiekuńczych)</t>
  </si>
  <si>
    <t>Załącznik Nr 2</t>
  </si>
  <si>
    <t>Wydatki inwestycyjne jednostek budżetowych</t>
  </si>
  <si>
    <t>w tym:</t>
  </si>
  <si>
    <t>Rezerwy</t>
  </si>
  <si>
    <t>4810-1</t>
  </si>
  <si>
    <t>Składki na ubezpieczenia społeczne</t>
  </si>
  <si>
    <t>- razem rozdział 90001</t>
  </si>
  <si>
    <t>- razem rozdział 92605</t>
  </si>
  <si>
    <t>Załącznik Nr 3</t>
  </si>
  <si>
    <t>Zasiłki  i  pomoc w  naturze  oraz  składki na  ubezpieczenia  społeczne</t>
  </si>
  <si>
    <t>Załącznik Nr 4</t>
  </si>
  <si>
    <t>Załącznik Nr 5</t>
  </si>
  <si>
    <t>Zasiłki i  pomoc  w naturze  oraz składki  na  ubezpieczenia społeczne</t>
  </si>
  <si>
    <t>Kwoty dochodów z dotacji – w zł</t>
  </si>
  <si>
    <t>Kwoty wydatków  – w zł</t>
  </si>
  <si>
    <t>Dochody budżetu państwa związane z realizacją zadań zlecanych jednostkom samorządu terytorialnego</t>
  </si>
  <si>
    <t>w tym - na zadnie:</t>
  </si>
  <si>
    <t>0470</t>
  </si>
  <si>
    <t>0750</t>
  </si>
  <si>
    <t>0910</t>
  </si>
  <si>
    <t>0840</t>
  </si>
  <si>
    <t>2010</t>
  </si>
  <si>
    <t>2320</t>
  </si>
  <si>
    <t>0010</t>
  </si>
  <si>
    <t>0020</t>
  </si>
  <si>
    <t>0410</t>
  </si>
  <si>
    <t>0480</t>
  </si>
  <si>
    <t>0360</t>
  </si>
  <si>
    <t>0430</t>
  </si>
  <si>
    <t>0450</t>
  </si>
  <si>
    <t>Pomoc społeczna</t>
  </si>
  <si>
    <t>0830</t>
  </si>
  <si>
    <t>0350</t>
  </si>
  <si>
    <t>0310</t>
  </si>
  <si>
    <t>0320</t>
  </si>
  <si>
    <t>0330</t>
  </si>
  <si>
    <t>0340</t>
  </si>
  <si>
    <t>0500</t>
  </si>
  <si>
    <t>2920</t>
  </si>
  <si>
    <t>Część wyrównawcza subwencji ogólnej dla gmin</t>
  </si>
  <si>
    <t>- razem rozdział 85214</t>
  </si>
  <si>
    <t>Razem dział 852</t>
  </si>
  <si>
    <t>- razem rozdział 85219</t>
  </si>
  <si>
    <t xml:space="preserve"> - razem rozdział 75601</t>
  </si>
  <si>
    <t>Urzędy gmin (miast i miast na prawach powiatu)</t>
  </si>
  <si>
    <t>Udziały gmin w  podatkach  stanowiących  dochód  budżetu  państwa</t>
  </si>
  <si>
    <t>Melioracje wodne</t>
  </si>
  <si>
    <t>6050-1</t>
  </si>
  <si>
    <t>Wydatki na zakupy inwestycyjne jednostek budżetowych</t>
  </si>
  <si>
    <t>6050-2</t>
  </si>
  <si>
    <t>Rady gmin (miast i miast na prawach powiatu)</t>
  </si>
  <si>
    <t>Składki na ubezpieczenia społeczne:</t>
  </si>
  <si>
    <t>Składki na Fundusz Pracy:</t>
  </si>
  <si>
    <t>- rezerwa ogólna</t>
  </si>
  <si>
    <t>Rózne opłaty i składki</t>
  </si>
  <si>
    <t>- razem rozdział 80113</t>
  </si>
  <si>
    <t>Wynagrodzenia osobowe pracowników</t>
  </si>
  <si>
    <t>Wynagrodzenia osobowe</t>
  </si>
  <si>
    <t>Składki na ubezpieczenie społeczne</t>
  </si>
  <si>
    <t>Składki na Fundusz Pracy</t>
  </si>
  <si>
    <t>Dowożenie uczniów do szkół</t>
  </si>
  <si>
    <t>Składki na ubezpieczenia społeczne (od niektórych świadczeń z pomocy społecznej)</t>
  </si>
  <si>
    <t xml:space="preserve">Składki na ubezpieczenia społeczne </t>
  </si>
  <si>
    <t xml:space="preserve">Składki na Fundusz Pracy </t>
  </si>
  <si>
    <t>- razem rozdział 85295</t>
  </si>
  <si>
    <t>Składki na Fundusz Pracy (jw.)</t>
  </si>
  <si>
    <t>Kwoty dochodów  – w zł</t>
  </si>
  <si>
    <t>Odsetki od nieterminowych wpłat z tytułu podatków i opłat</t>
  </si>
  <si>
    <t xml:space="preserve">Dochody z najmu i dzierżawy składników majątkowych… </t>
  </si>
  <si>
    <t>Udział  … w  podatku  dochodowym  od  osób  fizycznych</t>
  </si>
  <si>
    <t>Udział … w  podatku  dochodowym  od  osób  prawnych</t>
  </si>
  <si>
    <t>w tym - na zadania:</t>
  </si>
  <si>
    <t>- razem rozdział 90095</t>
  </si>
  <si>
    <t>Wpływy ze sprzedazy wyrobów i składników majatkowych</t>
  </si>
  <si>
    <t>Usługi opiekuńcze i specjalistyczne usługi opekuńcze</t>
  </si>
  <si>
    <t>Składki na ubezpieczenie zdrowotne opłacane za osoby pobierające niektóre świadczenia z pomocy społecznej oraz niektóre świadczenia rodzinne</t>
  </si>
  <si>
    <t>Dodatkowe wynagrodzenia roczne</t>
  </si>
  <si>
    <t>01010</t>
  </si>
  <si>
    <t>Infrastruktura wodociągowa i sanitacyjna wsi</t>
  </si>
  <si>
    <t>- spięcie wodociągu w Dębogórze z wodociągiem Widuchowa Marwice</t>
  </si>
  <si>
    <t>Turystyka</t>
  </si>
  <si>
    <t>Plany zagospodarowania przestrzennego</t>
  </si>
  <si>
    <t>- razem rozdział 75101</t>
  </si>
  <si>
    <t>Obrona cywilna</t>
  </si>
  <si>
    <t>- razem rozdział 75414</t>
  </si>
  <si>
    <t>Dochody od osób prawnych, osób fizycznych i od innych jednostek nieposiadających osobowości prawnej oraz wydatki związane z ich poborem</t>
  </si>
  <si>
    <t>Pobór podatków, opłat i niepodatkowych nalezności budżetowych</t>
  </si>
  <si>
    <t>Usługi opiekuńcze i specjalistyczne usługi opiekuńcze</t>
  </si>
  <si>
    <t>- razem rozdział 85228</t>
  </si>
  <si>
    <t>- opracowanie dokumentacji technicznej na budowę przesyłu  ścieków z m. Krzywin do m. Widuchowa</t>
  </si>
  <si>
    <t>Skałdki na Fundusz Pracy</t>
  </si>
  <si>
    <t>- razem rozdział 90003</t>
  </si>
  <si>
    <t>- razem rozdział 90004</t>
  </si>
  <si>
    <t>Biblioteki</t>
  </si>
  <si>
    <t>- razem rozdział 92116</t>
  </si>
  <si>
    <t>Świadczenia rodzinneoraz składki na ubezpieczenia emerytalne i rentowe z ubezpieczenia społecznego</t>
  </si>
  <si>
    <t>Świadczenia rodzinne oraz składki na ubezpieczenia emerytalne i rentowe z ubezpieczenia społecznego</t>
  </si>
  <si>
    <t>Załącznik Nr 7</t>
  </si>
  <si>
    <t>Załącznik Nr 6</t>
  </si>
  <si>
    <t>Opłaty za usługi internetowe</t>
  </si>
  <si>
    <t>Wynagrodzenia bezosobowe</t>
  </si>
  <si>
    <t>Obrona narodowa</t>
  </si>
  <si>
    <t>Pozostałe wydatki obronne</t>
  </si>
  <si>
    <t>Razem dział 752</t>
  </si>
  <si>
    <t>2030</t>
  </si>
  <si>
    <t>Dotacje celowe przekazane z budżetu państwa na realizację własnych zadań bieżących gmin</t>
  </si>
  <si>
    <t>2360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</si>
  <si>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</si>
  <si>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</si>
  <si>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Dochody od osób prawnych, od osób fizycznych i od innych jednostek nieposiadających osobowości prawnej oraz wydatki związane z ich poborem</t>
  </si>
  <si>
    <t>0690</t>
  </si>
  <si>
    <t>Wpływy z różnych opłat</t>
  </si>
  <si>
    <t>0920</t>
  </si>
  <si>
    <t>Pozostałe odsetki</t>
  </si>
  <si>
    <t>4170</t>
  </si>
  <si>
    <t>- razem rozdział 75495</t>
  </si>
  <si>
    <t>- przesył wody z Żelechowa do Polesin i sieć wodociagowa w tej wsi</t>
  </si>
  <si>
    <t>6050-3</t>
  </si>
  <si>
    <t>- Budowa wodociągu Wilcze -I etap - opracowanie dokumentacji</t>
  </si>
  <si>
    <t>- Przebudowa drogi wzdłuż miejscowości Lubicz - I etap - opracowanie dokumentacji</t>
  </si>
  <si>
    <t>Drogi publiczne powiatowe</t>
  </si>
  <si>
    <t>Zakup usług zdrowotnych</t>
  </si>
  <si>
    <t>- razem rozdział 85212</t>
  </si>
  <si>
    <t>z tego:</t>
  </si>
  <si>
    <t>4110-1</t>
  </si>
  <si>
    <t>4110-2</t>
  </si>
  <si>
    <t>- od wynagrodzeń</t>
  </si>
  <si>
    <t>- od osób pobierających świadczenia rodzinne</t>
  </si>
  <si>
    <t>Gospodarka odpadami</t>
  </si>
  <si>
    <t>Zakup sług pozostałych - zimowe utrzymanie</t>
  </si>
  <si>
    <t>Zakup usług przez jednostki samorzadu terytorialnego od innych jednostek samorzadu terytorialnego</t>
  </si>
  <si>
    <t>Środki na dofinansowanie własnych zadań bieżących gmin … pozyskane z innych źródeł</t>
  </si>
  <si>
    <t>Podróże służbowe zagraniczne</t>
  </si>
  <si>
    <t>Wytwarzanie i zaopatrywanie w energię elektryczną, gaz i wodę</t>
  </si>
  <si>
    <t>Razem dział 400</t>
  </si>
  <si>
    <t>Dochody jednostek samorzadu terytorialnego związane z realizacją zadań z zakresu administracji rzadowej oraz innych zadań zleconych ustawami</t>
  </si>
  <si>
    <t>- Uzbrojenie działek budowlanych przy  ul Robotniczej w Widuchowej - I etap - opracowanie dokumentacji</t>
  </si>
  <si>
    <t>Razem dział 630</t>
  </si>
  <si>
    <t>Dotacje celowe przekazane dla powiatu na zadania bieżące realizowane na podstawie porozumień (umów) między jednostkami samorządu terytorialnego</t>
  </si>
  <si>
    <t>Pozostałe zadania w zakresie polityki społecznej</t>
  </si>
  <si>
    <t>Razem dział 853</t>
  </si>
  <si>
    <t>6050-4</t>
  </si>
  <si>
    <t>- Budowa studni w Krzywinie</t>
  </si>
  <si>
    <t>6050-5</t>
  </si>
  <si>
    <t>- Budowa wodociągu Kiełbice - Ietap - opracowanie dokumentac</t>
  </si>
  <si>
    <t>- Adaptacja pomieszczeń poszkolnych w Ognicy na lokale mieszkalne - I etap opracowanie dokumentacji</t>
  </si>
  <si>
    <t>0970</t>
  </si>
  <si>
    <t>Wpływy z różnych dochodów</t>
  </si>
  <si>
    <t xml:space="preserve">- Adaptacja pomieszczeń poszkolnych w Ognicy na lokale mieszkalne </t>
  </si>
  <si>
    <t>Deficyt budżetowy</t>
  </si>
  <si>
    <t>Załącznik Nr 1</t>
  </si>
  <si>
    <t>Załącznik Nr 8</t>
  </si>
  <si>
    <t xml:space="preserve">do Zarządzenia Nr 268/2005 </t>
  </si>
  <si>
    <t>Wójta Gminy Widuchowa</t>
  </si>
  <si>
    <t xml:space="preserve">z dnia 14 lutego 2005 r. </t>
  </si>
  <si>
    <t>z dnia 14 lutego 2005 r.</t>
  </si>
  <si>
    <t>do Zarządzenia Nr 268/2005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</si>
</sst>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3" fontId="1" fillId="0" borderId="6" xfId="0" applyNumberFormat="1" applyFont="1" applyBorder="1" applyAlignment="1">
      <alignment/>
    </xf>
    <xf numFmtId="49" fontId="1" fillId="0" borderId="4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1" fillId="0" borderId="6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top" wrapText="1"/>
    </xf>
    <xf numFmtId="49" fontId="1" fillId="0" borderId="9" xfId="0" applyNumberFormat="1" applyFont="1" applyBorder="1" applyAlignment="1">
      <alignment horizontal="center" vertical="top" wrapText="1"/>
    </xf>
    <xf numFmtId="3" fontId="12" fillId="0" borderId="20" xfId="0" applyNumberFormat="1" applyFont="1" applyBorder="1" applyAlignment="1">
      <alignment/>
    </xf>
    <xf numFmtId="0" fontId="12" fillId="0" borderId="8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23" xfId="0" applyNumberFormat="1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24" xfId="0" applyFont="1" applyBorder="1" applyAlignment="1">
      <alignment/>
    </xf>
    <xf numFmtId="49" fontId="5" fillId="0" borderId="4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3" fontId="1" fillId="0" borderId="4" xfId="0" applyNumberFormat="1" applyFont="1" applyBorder="1" applyAlignment="1">
      <alignment horizontal="right" vertical="top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/>
    </xf>
    <xf numFmtId="0" fontId="19" fillId="0" borderId="0" xfId="0" applyFont="1" applyAlignment="1">
      <alignment/>
    </xf>
    <xf numFmtId="0" fontId="0" fillId="0" borderId="7" xfId="0" applyFont="1" applyBorder="1" applyAlignment="1">
      <alignment vertical="top" wrapText="1"/>
    </xf>
    <xf numFmtId="0" fontId="19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7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7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4202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dochodów budżetu Gminy Widuchowa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 ogółem -
na rok 2005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7</xdr:col>
      <xdr:colOff>971550</xdr:colOff>
      <xdr:row>8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4107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dochodów budżetu Gminy Widuchowa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 z subwencji, dotacji i środków z innych źródeł -
nie ujętych w planach finansowych gminnych jednostek budżetowych
na rok 2005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9525</xdr:colOff>
      <xdr:row>8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9050" y="657225"/>
          <a:ext cx="9477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wydatków budżetu Gminy Widuchowa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 ogółem -
na rok 2005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8</xdr:col>
      <xdr:colOff>0</xdr:colOff>
      <xdr:row>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9050" y="647700"/>
          <a:ext cx="94107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Urzędu Gminy w  Widuchowej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962025</xdr:colOff>
      <xdr:row>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0" y="1162050"/>
          <a:ext cx="9410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budżetu Gminy - przypadający do realizacji wymienionej jednostce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0</xdr:colOff>
      <xdr:row>63</xdr:row>
      <xdr:rowOff>85725</xdr:rowOff>
    </xdr:from>
    <xdr:to>
      <xdr:col>7</xdr:col>
      <xdr:colOff>114300</xdr:colOff>
      <xdr:row>64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0" y="13363575"/>
          <a:ext cx="8562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 (Urzędu Gminy - na 2005 r.)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420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Gminnego Ośrodka Pomocy Społecznej  w  Widuchowej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962025</xdr:colOff>
      <xdr:row>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0" y="1162050"/>
          <a:ext cx="942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własnych budżetu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7</xdr:col>
      <xdr:colOff>952500</xdr:colOff>
      <xdr:row>17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3867150"/>
          <a:ext cx="9410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420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Zespołu Szkół w Widuchowej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962025</xdr:colOff>
      <xdr:row>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0" y="1162050"/>
          <a:ext cx="9420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własnych budżetu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9525</xdr:colOff>
      <xdr:row>16</xdr:row>
      <xdr:rowOff>28575</xdr:rowOff>
    </xdr:from>
    <xdr:to>
      <xdr:col>7</xdr:col>
      <xdr:colOff>962025</xdr:colOff>
      <xdr:row>17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525" y="3914775"/>
          <a:ext cx="941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420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Szkoły Podstawowej w Krzywinie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962025</xdr:colOff>
      <xdr:row>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0" y="1162050"/>
          <a:ext cx="9420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własnych budżetu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-                                - 0 -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7</xdr:col>
      <xdr:colOff>962025</xdr:colOff>
      <xdr:row>10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525" y="1628775"/>
          <a:ext cx="941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477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Gminnej Biblioteki Publicznej w Widuchowej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962025</xdr:colOff>
      <xdr:row>8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1162050"/>
          <a:ext cx="9420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własnych budżetu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-             - 0 -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7</xdr:col>
      <xdr:colOff>962025</xdr:colOff>
      <xdr:row>10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525" y="1628775"/>
          <a:ext cx="941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9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9050" y="819150"/>
          <a:ext cx="5495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zadań z zakresu administracji rządowej oraz innych zadań zleconych 
Gminie Widuchowa ustawami 
na rok 2005</a:t>
          </a:r>
        </a:p>
      </xdr:txBody>
    </xdr:sp>
    <xdr:clientData/>
  </xdr:twoCellAnchor>
  <xdr:twoCellAnchor>
    <xdr:from>
      <xdr:col>0</xdr:col>
      <xdr:colOff>0</xdr:colOff>
      <xdr:row>10</xdr:row>
      <xdr:rowOff>85725</xdr:rowOff>
    </xdr:from>
    <xdr:to>
      <xdr:col>4</xdr:col>
      <xdr:colOff>28575</xdr:colOff>
      <xdr:row>13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1809750"/>
          <a:ext cx="55435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 Dochody z tytułu przyznanych z budżetu państwa dotacji celowych 
    na realizację powyższych zadań</a:t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3</xdr:col>
      <xdr:colOff>942975</xdr:colOff>
      <xdr:row>40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8410575"/>
          <a:ext cx="5476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 Wydatki na realizację zadań zleconych</a:t>
          </a:r>
        </a:p>
      </xdr:txBody>
    </xdr:sp>
    <xdr:clientData/>
  </xdr:twoCellAnchor>
  <xdr:twoCellAnchor>
    <xdr:from>
      <xdr:col>0</xdr:col>
      <xdr:colOff>0</xdr:colOff>
      <xdr:row>84</xdr:row>
      <xdr:rowOff>85725</xdr:rowOff>
    </xdr:from>
    <xdr:to>
      <xdr:col>4</xdr:col>
      <xdr:colOff>0</xdr:colOff>
      <xdr:row>87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6821150"/>
          <a:ext cx="55149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 Dochody związane z realizacją zadań zleconych, które podlegają przekazaniu do
    budżetu państwa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2476500</xdr:colOff>
      <xdr:row>0</xdr:row>
      <xdr:rowOff>66675</xdr:rowOff>
    </xdr:from>
    <xdr:to>
      <xdr:col>3</xdr:col>
      <xdr:colOff>962025</xdr:colOff>
      <xdr:row>5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695700" y="66675"/>
          <a:ext cx="1800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Załącznik Nr 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do Zarządzenia Nr 268/2005 
Wójta Gminy Widuchowa
z dnia 14 lutego 2005 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14"/>
  <sheetViews>
    <sheetView showGridLines="0" showZeros="0" view="pageBreakPreview" zoomScale="75" zoomScaleNormal="78" zoomScaleSheetLayoutView="75" workbookViewId="0" topLeftCell="A1">
      <selection activeCell="G4" sqref="G4:H4"/>
    </sheetView>
  </sheetViews>
  <sheetFormatPr defaultColWidth="9.140625" defaultRowHeight="12.75"/>
  <cols>
    <col min="2" max="2" width="9.140625" style="99" customWidth="1"/>
    <col min="3" max="3" width="49.7109375" style="0" customWidth="1"/>
    <col min="4" max="8" width="14.7109375" style="0" customWidth="1"/>
  </cols>
  <sheetData>
    <row r="1" spans="7:8" ht="12.75">
      <c r="G1" s="106" t="s">
        <v>349</v>
      </c>
      <c r="H1" s="7"/>
    </row>
    <row r="2" spans="7:8" ht="12.75" customHeight="1">
      <c r="G2" s="173" t="s">
        <v>351</v>
      </c>
      <c r="H2" s="173"/>
    </row>
    <row r="3" spans="7:8" ht="12.75">
      <c r="G3" s="173" t="s">
        <v>352</v>
      </c>
      <c r="H3" s="173"/>
    </row>
    <row r="4" spans="7:8" ht="12.75" customHeight="1">
      <c r="G4" s="173" t="s">
        <v>353</v>
      </c>
      <c r="H4" s="173"/>
    </row>
    <row r="5" ht="18">
      <c r="C5" s="5"/>
    </row>
    <row r="6" spans="3:8" ht="15.75">
      <c r="C6" s="6"/>
      <c r="G6" s="7"/>
      <c r="H6" s="7"/>
    </row>
    <row r="7" ht="15.75">
      <c r="C7" s="6"/>
    </row>
    <row r="9" spans="1:8" ht="12.75">
      <c r="A9" s="2" t="s">
        <v>158</v>
      </c>
      <c r="B9" s="174" t="s">
        <v>1</v>
      </c>
      <c r="C9" s="167" t="s">
        <v>2</v>
      </c>
      <c r="D9" s="167" t="s">
        <v>159</v>
      </c>
      <c r="E9" s="167" t="s">
        <v>4</v>
      </c>
      <c r="F9" s="167"/>
      <c r="G9" s="167"/>
      <c r="H9" s="167"/>
    </row>
    <row r="10" spans="1:8" ht="97.5" customHeight="1">
      <c r="A10" s="2" t="s">
        <v>5</v>
      </c>
      <c r="B10" s="174"/>
      <c r="C10" s="167"/>
      <c r="D10" s="167"/>
      <c r="E10" s="3" t="s">
        <v>160</v>
      </c>
      <c r="F10" s="3" t="s">
        <v>161</v>
      </c>
      <c r="G10" s="3" t="s">
        <v>162</v>
      </c>
      <c r="H10" s="3" t="s">
        <v>163</v>
      </c>
    </row>
    <row r="11" spans="1:8" ht="12.75">
      <c r="A11" s="4" t="s">
        <v>10</v>
      </c>
      <c r="B11" s="100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</row>
    <row r="12" spans="1:8" s="124" customFormat="1" ht="12.75">
      <c r="A12" s="42" t="s">
        <v>30</v>
      </c>
      <c r="B12" s="43"/>
      <c r="C12" s="44" t="s">
        <v>31</v>
      </c>
      <c r="D12" s="32"/>
      <c r="E12" s="32"/>
      <c r="F12" s="32"/>
      <c r="G12" s="32"/>
      <c r="H12" s="32"/>
    </row>
    <row r="13" spans="1:8" s="150" customFormat="1" ht="12.75">
      <c r="A13" s="171">
        <v>60016</v>
      </c>
      <c r="B13" s="45"/>
      <c r="C13" s="46" t="s">
        <v>32</v>
      </c>
      <c r="D13" s="47"/>
      <c r="E13" s="47"/>
      <c r="F13" s="47"/>
      <c r="G13" s="47"/>
      <c r="H13" s="47"/>
    </row>
    <row r="14" spans="1:8" s="124" customFormat="1" ht="12.75">
      <c r="A14" s="172"/>
      <c r="B14" s="12" t="s">
        <v>309</v>
      </c>
      <c r="C14" s="11" t="s">
        <v>310</v>
      </c>
      <c r="D14" s="32">
        <v>3000</v>
      </c>
      <c r="E14" s="32">
        <v>3000</v>
      </c>
      <c r="F14" s="37" t="s">
        <v>91</v>
      </c>
      <c r="G14" s="37" t="s">
        <v>91</v>
      </c>
      <c r="H14" s="37" t="s">
        <v>91</v>
      </c>
    </row>
    <row r="15" spans="1:8" s="124" customFormat="1" ht="12.75">
      <c r="A15" s="8"/>
      <c r="B15" s="81"/>
      <c r="C15" s="110" t="s">
        <v>34</v>
      </c>
      <c r="D15" s="47">
        <f>SUM(D14:D14)</f>
        <v>3000</v>
      </c>
      <c r="E15" s="47">
        <f>SUM(E14:E14)</f>
        <v>3000</v>
      </c>
      <c r="F15" s="54" t="s">
        <v>91</v>
      </c>
      <c r="G15" s="54" t="s">
        <v>91</v>
      </c>
      <c r="H15" s="54" t="s">
        <v>91</v>
      </c>
    </row>
    <row r="16" spans="1:8" s="124" customFormat="1" ht="12.75">
      <c r="A16" s="60"/>
      <c r="B16" s="61"/>
      <c r="C16" s="25" t="s">
        <v>35</v>
      </c>
      <c r="D16" s="35">
        <f>SUM(D15)</f>
        <v>3000</v>
      </c>
      <c r="E16" s="35">
        <f>SUM(E15)</f>
        <v>3000</v>
      </c>
      <c r="F16" s="36" t="s">
        <v>91</v>
      </c>
      <c r="G16" s="36" t="s">
        <v>91</v>
      </c>
      <c r="H16" s="36" t="s">
        <v>91</v>
      </c>
    </row>
    <row r="17" spans="1:8" s="124" customFormat="1" ht="12.75">
      <c r="A17" s="42" t="s">
        <v>36</v>
      </c>
      <c r="B17" s="97"/>
      <c r="C17" s="44" t="s">
        <v>39</v>
      </c>
      <c r="D17" s="31"/>
      <c r="E17" s="31"/>
      <c r="F17" s="31"/>
      <c r="G17" s="31"/>
      <c r="H17" s="31"/>
    </row>
    <row r="18" spans="1:8" s="124" customFormat="1" ht="12.75">
      <c r="A18" s="10" t="s">
        <v>37</v>
      </c>
      <c r="B18" s="12"/>
      <c r="C18" s="14" t="s">
        <v>40</v>
      </c>
      <c r="D18" s="32"/>
      <c r="E18" s="32"/>
      <c r="F18" s="32"/>
      <c r="G18" s="32"/>
      <c r="H18" s="32"/>
    </row>
    <row r="19" spans="1:8" s="124" customFormat="1" ht="25.5">
      <c r="A19" s="128"/>
      <c r="B19" s="12" t="s">
        <v>216</v>
      </c>
      <c r="C19" s="11" t="s">
        <v>165</v>
      </c>
      <c r="D19" s="32">
        <v>10000</v>
      </c>
      <c r="E19" s="32">
        <v>10000</v>
      </c>
      <c r="F19" s="37" t="s">
        <v>91</v>
      </c>
      <c r="G19" s="37" t="s">
        <v>91</v>
      </c>
      <c r="H19" s="37" t="s">
        <v>91</v>
      </c>
    </row>
    <row r="20" spans="1:8" s="124" customFormat="1" ht="13.5" customHeight="1">
      <c r="A20" s="11"/>
      <c r="B20" s="12" t="s">
        <v>217</v>
      </c>
      <c r="C20" s="11" t="s">
        <v>267</v>
      </c>
      <c r="D20" s="32">
        <v>37000</v>
      </c>
      <c r="E20" s="32">
        <v>37000</v>
      </c>
      <c r="F20" s="37" t="s">
        <v>91</v>
      </c>
      <c r="G20" s="37" t="s">
        <v>91</v>
      </c>
      <c r="H20" s="37" t="s">
        <v>91</v>
      </c>
    </row>
    <row r="21" spans="1:8" s="135" customFormat="1" ht="12.75">
      <c r="A21" s="11"/>
      <c r="B21" s="12" t="s">
        <v>219</v>
      </c>
      <c r="C21" s="11" t="s">
        <v>272</v>
      </c>
      <c r="D21" s="32">
        <v>100000</v>
      </c>
      <c r="E21" s="32">
        <v>100000</v>
      </c>
      <c r="F21" s="37" t="s">
        <v>91</v>
      </c>
      <c r="G21" s="37" t="s">
        <v>91</v>
      </c>
      <c r="H21" s="37" t="s">
        <v>91</v>
      </c>
    </row>
    <row r="22" spans="1:8" s="124" customFormat="1" ht="12.75">
      <c r="A22" s="11"/>
      <c r="B22" s="12" t="s">
        <v>218</v>
      </c>
      <c r="C22" s="11" t="s">
        <v>192</v>
      </c>
      <c r="D22" s="32">
        <v>10000</v>
      </c>
      <c r="E22" s="32">
        <v>10000</v>
      </c>
      <c r="F22" s="37" t="s">
        <v>91</v>
      </c>
      <c r="G22" s="37" t="s">
        <v>91</v>
      </c>
      <c r="H22" s="37" t="s">
        <v>91</v>
      </c>
    </row>
    <row r="23" spans="1:8" s="124" customFormat="1" ht="12.75">
      <c r="A23" s="10"/>
      <c r="B23" s="93"/>
      <c r="C23" s="83" t="s">
        <v>42</v>
      </c>
      <c r="D23" s="50">
        <f>SUM(D21:D22,D19:D20)</f>
        <v>157000</v>
      </c>
      <c r="E23" s="50">
        <f>SUM(E21:E22,E19:E20)</f>
        <v>157000</v>
      </c>
      <c r="F23" s="51" t="s">
        <v>91</v>
      </c>
      <c r="G23" s="51" t="s">
        <v>91</v>
      </c>
      <c r="H23" s="51" t="s">
        <v>91</v>
      </c>
    </row>
    <row r="24" spans="1:8" s="124" customFormat="1" ht="12.75">
      <c r="A24" s="24"/>
      <c r="B24" s="98"/>
      <c r="C24" s="25" t="s">
        <v>43</v>
      </c>
      <c r="D24" s="35">
        <f>SUM(D23)</f>
        <v>157000</v>
      </c>
      <c r="E24" s="35">
        <f>SUM(E23)</f>
        <v>157000</v>
      </c>
      <c r="F24" s="36" t="s">
        <v>91</v>
      </c>
      <c r="G24" s="36" t="s">
        <v>91</v>
      </c>
      <c r="H24" s="36" t="s">
        <v>91</v>
      </c>
    </row>
    <row r="25" spans="1:8" s="124" customFormat="1" ht="12.75">
      <c r="A25" s="42" t="s">
        <v>47</v>
      </c>
      <c r="B25" s="97"/>
      <c r="C25" s="44" t="s">
        <v>52</v>
      </c>
      <c r="D25" s="31"/>
      <c r="E25" s="31"/>
      <c r="F25" s="31"/>
      <c r="G25" s="31"/>
      <c r="H25" s="31"/>
    </row>
    <row r="26" spans="1:8" s="124" customFormat="1" ht="12.75">
      <c r="A26" s="10">
        <v>75011</v>
      </c>
      <c r="B26" s="12"/>
      <c r="C26" s="14" t="s">
        <v>53</v>
      </c>
      <c r="D26" s="32"/>
      <c r="E26" s="32"/>
      <c r="F26" s="32"/>
      <c r="G26" s="32"/>
      <c r="H26" s="32"/>
    </row>
    <row r="27" spans="1:8" s="124" customFormat="1" ht="38.25">
      <c r="A27" s="128"/>
      <c r="B27" s="12" t="s">
        <v>220</v>
      </c>
      <c r="C27" s="11" t="s">
        <v>193</v>
      </c>
      <c r="D27" s="32">
        <v>63700</v>
      </c>
      <c r="E27" s="37" t="s">
        <v>91</v>
      </c>
      <c r="F27" s="32">
        <v>63700</v>
      </c>
      <c r="G27" s="37" t="s">
        <v>91</v>
      </c>
      <c r="H27" s="37" t="s">
        <v>91</v>
      </c>
    </row>
    <row r="28" spans="1:8" s="124" customFormat="1" ht="12.75">
      <c r="A28" s="169" t="s">
        <v>56</v>
      </c>
      <c r="B28" s="94"/>
      <c r="C28" s="46" t="s">
        <v>57</v>
      </c>
      <c r="D28" s="47"/>
      <c r="E28" s="47"/>
      <c r="F28" s="47"/>
      <c r="G28" s="47"/>
      <c r="H28" s="47"/>
    </row>
    <row r="29" spans="1:8" s="124" customFormat="1" ht="12.75" customHeight="1">
      <c r="A29" s="168"/>
      <c r="B29" s="12" t="s">
        <v>221</v>
      </c>
      <c r="C29" s="11" t="s">
        <v>194</v>
      </c>
      <c r="D29" s="32">
        <v>8800</v>
      </c>
      <c r="E29" s="37" t="s">
        <v>91</v>
      </c>
      <c r="F29" s="37" t="s">
        <v>91</v>
      </c>
      <c r="G29" s="37" t="s">
        <v>91</v>
      </c>
      <c r="H29" s="32">
        <v>8800</v>
      </c>
    </row>
    <row r="30" spans="1:8" s="124" customFormat="1" ht="12.75">
      <c r="A30" s="171" t="s">
        <v>65</v>
      </c>
      <c r="B30" s="94"/>
      <c r="C30" s="46" t="s">
        <v>243</v>
      </c>
      <c r="D30" s="47"/>
      <c r="E30" s="47"/>
      <c r="F30" s="47"/>
      <c r="G30" s="47"/>
      <c r="H30" s="47"/>
    </row>
    <row r="31" spans="1:8" s="124" customFormat="1" ht="12.75">
      <c r="A31" s="172"/>
      <c r="B31" s="12" t="s">
        <v>228</v>
      </c>
      <c r="C31" s="11" t="s">
        <v>179</v>
      </c>
      <c r="D31" s="32">
        <v>5000</v>
      </c>
      <c r="E31" s="32">
        <v>5000</v>
      </c>
      <c r="F31" s="37" t="s">
        <v>91</v>
      </c>
      <c r="G31" s="37" t="s">
        <v>91</v>
      </c>
      <c r="H31" s="37" t="s">
        <v>91</v>
      </c>
    </row>
    <row r="32" spans="1:8" s="124" customFormat="1" ht="12.75">
      <c r="A32" s="172"/>
      <c r="B32" s="12" t="s">
        <v>230</v>
      </c>
      <c r="C32" s="11" t="s">
        <v>164</v>
      </c>
      <c r="D32" s="32">
        <v>2000</v>
      </c>
      <c r="E32" s="32">
        <v>2000</v>
      </c>
      <c r="F32" s="37" t="s">
        <v>91</v>
      </c>
      <c r="G32" s="37" t="s">
        <v>91</v>
      </c>
      <c r="H32" s="37" t="s">
        <v>91</v>
      </c>
    </row>
    <row r="33" spans="1:8" s="124" customFormat="1" ht="38.25">
      <c r="A33" s="10"/>
      <c r="B33" s="55" t="s">
        <v>305</v>
      </c>
      <c r="C33" s="62" t="s">
        <v>334</v>
      </c>
      <c r="D33" s="32">
        <v>500</v>
      </c>
      <c r="E33" s="32">
        <v>500</v>
      </c>
      <c r="F33" s="37" t="s">
        <v>91</v>
      </c>
      <c r="G33" s="37" t="s">
        <v>91</v>
      </c>
      <c r="H33" s="37" t="s">
        <v>91</v>
      </c>
    </row>
    <row r="34" spans="1:8" s="124" customFormat="1" ht="12.75">
      <c r="A34" s="8"/>
      <c r="B34" s="96"/>
      <c r="C34" s="86" t="s">
        <v>73</v>
      </c>
      <c r="D34" s="52">
        <f>SUM(D31:D33)</f>
        <v>7500</v>
      </c>
      <c r="E34" s="52">
        <f>SUM(E31:E33)</f>
        <v>7500</v>
      </c>
      <c r="F34" s="18" t="s">
        <v>91</v>
      </c>
      <c r="G34" s="18" t="s">
        <v>91</v>
      </c>
      <c r="H34" s="18" t="s">
        <v>91</v>
      </c>
    </row>
    <row r="35" spans="1:8" s="124" customFormat="1" ht="12.75">
      <c r="A35" s="24"/>
      <c r="B35" s="98"/>
      <c r="C35" s="30" t="s">
        <v>76</v>
      </c>
      <c r="D35" s="39">
        <f>SUM(D27,D29,D34)</f>
        <v>80000</v>
      </c>
      <c r="E35" s="39">
        <f>SUM(E27,E29,E34)</f>
        <v>7500</v>
      </c>
      <c r="F35" s="39">
        <f>SUM(F27,F29,F34)</f>
        <v>63700</v>
      </c>
      <c r="G35" s="40" t="s">
        <v>91</v>
      </c>
      <c r="H35" s="39">
        <f>SUM(H27,H29,H34)</f>
        <v>8800</v>
      </c>
    </row>
    <row r="36" spans="1:8" s="124" customFormat="1" ht="25.5">
      <c r="A36" s="43" t="s">
        <v>166</v>
      </c>
      <c r="B36" s="97"/>
      <c r="C36" s="44" t="s">
        <v>79</v>
      </c>
      <c r="D36" s="31"/>
      <c r="E36" s="31"/>
      <c r="F36" s="31"/>
      <c r="G36" s="31"/>
      <c r="H36" s="31"/>
    </row>
    <row r="37" spans="1:8" s="124" customFormat="1" ht="25.5">
      <c r="A37" s="10">
        <v>75101</v>
      </c>
      <c r="B37" s="12"/>
      <c r="C37" s="14" t="s">
        <v>80</v>
      </c>
      <c r="D37" s="32"/>
      <c r="E37" s="32"/>
      <c r="F37" s="32"/>
      <c r="G37" s="32"/>
      <c r="H37" s="32"/>
    </row>
    <row r="38" spans="1:8" s="124" customFormat="1" ht="27" customHeight="1">
      <c r="A38" s="15"/>
      <c r="B38" s="17">
        <v>2010</v>
      </c>
      <c r="C38" s="13" t="s">
        <v>195</v>
      </c>
      <c r="D38" s="33">
        <v>860</v>
      </c>
      <c r="E38" s="34" t="s">
        <v>91</v>
      </c>
      <c r="F38" s="33">
        <v>860</v>
      </c>
      <c r="G38" s="34" t="s">
        <v>91</v>
      </c>
      <c r="H38" s="34" t="s">
        <v>91</v>
      </c>
    </row>
    <row r="39" spans="1:8" s="124" customFormat="1" ht="12.75">
      <c r="A39" s="24"/>
      <c r="B39" s="98"/>
      <c r="C39" s="25" t="s">
        <v>81</v>
      </c>
      <c r="D39" s="35">
        <f>SUM(D38)</f>
        <v>860</v>
      </c>
      <c r="E39" s="36" t="s">
        <v>91</v>
      </c>
      <c r="F39" s="35">
        <f>SUM(F38)</f>
        <v>860</v>
      </c>
      <c r="G39" s="36" t="s">
        <v>91</v>
      </c>
      <c r="H39" s="36" t="s">
        <v>91</v>
      </c>
    </row>
    <row r="40" spans="1:8" s="124" customFormat="1" ht="12.75">
      <c r="A40" s="42">
        <v>752</v>
      </c>
      <c r="B40" s="101"/>
      <c r="C40" s="44" t="s">
        <v>300</v>
      </c>
      <c r="D40" s="39"/>
      <c r="E40" s="40"/>
      <c r="F40" s="39"/>
      <c r="G40" s="40"/>
      <c r="H40" s="40"/>
    </row>
    <row r="41" spans="1:8" s="124" customFormat="1" ht="12.75">
      <c r="A41" s="121">
        <v>75212</v>
      </c>
      <c r="B41" s="129"/>
      <c r="C41" s="122" t="s">
        <v>301</v>
      </c>
      <c r="D41" s="130"/>
      <c r="E41" s="131"/>
      <c r="F41" s="130"/>
      <c r="G41" s="131"/>
      <c r="H41" s="131"/>
    </row>
    <row r="42" spans="1:8" s="124" customFormat="1" ht="25.5">
      <c r="A42" s="132"/>
      <c r="B42" s="133" t="s">
        <v>220</v>
      </c>
      <c r="C42" s="13" t="s">
        <v>195</v>
      </c>
      <c r="D42" s="130">
        <v>500</v>
      </c>
      <c r="E42" s="131" t="s">
        <v>91</v>
      </c>
      <c r="F42" s="130">
        <v>500</v>
      </c>
      <c r="G42" s="131" t="s">
        <v>91</v>
      </c>
      <c r="H42" s="131" t="s">
        <v>91</v>
      </c>
    </row>
    <row r="43" spans="1:8" s="124" customFormat="1" ht="12.75">
      <c r="A43" s="24"/>
      <c r="B43" s="98"/>
      <c r="C43" s="25" t="s">
        <v>302</v>
      </c>
      <c r="D43" s="35">
        <f>SUM(D42)</f>
        <v>500</v>
      </c>
      <c r="E43" s="36" t="s">
        <v>91</v>
      </c>
      <c r="F43" s="35">
        <f>SUM(F42)</f>
        <v>500</v>
      </c>
      <c r="G43" s="36" t="s">
        <v>91</v>
      </c>
      <c r="H43" s="36" t="s">
        <v>91</v>
      </c>
    </row>
    <row r="44" spans="1:8" s="124" customFormat="1" ht="40.5" customHeight="1">
      <c r="A44" s="42" t="s">
        <v>167</v>
      </c>
      <c r="B44" s="101"/>
      <c r="C44" s="44" t="s">
        <v>308</v>
      </c>
      <c r="D44" s="31"/>
      <c r="E44" s="31"/>
      <c r="F44" s="31"/>
      <c r="G44" s="31"/>
      <c r="H44" s="31"/>
    </row>
    <row r="45" spans="1:8" s="124" customFormat="1" ht="12.75">
      <c r="A45" s="10">
        <v>75601</v>
      </c>
      <c r="B45" s="95"/>
      <c r="C45" s="14" t="s">
        <v>168</v>
      </c>
      <c r="D45" s="32"/>
      <c r="E45" s="32"/>
      <c r="F45" s="32"/>
      <c r="G45" s="32"/>
      <c r="H45" s="32"/>
    </row>
    <row r="46" spans="1:8" s="124" customFormat="1" ht="25.5">
      <c r="A46" s="128"/>
      <c r="B46" s="12" t="s">
        <v>231</v>
      </c>
      <c r="C46" s="11" t="s">
        <v>169</v>
      </c>
      <c r="D46" s="32">
        <v>6000</v>
      </c>
      <c r="E46" s="32">
        <v>6000</v>
      </c>
      <c r="F46" s="37" t="s">
        <v>91</v>
      </c>
      <c r="G46" s="37" t="s">
        <v>91</v>
      </c>
      <c r="H46" s="37" t="s">
        <v>91</v>
      </c>
    </row>
    <row r="47" spans="1:8" s="124" customFormat="1" ht="12.75">
      <c r="A47" s="10"/>
      <c r="B47" s="12" t="s">
        <v>218</v>
      </c>
      <c r="C47" s="11" t="s">
        <v>266</v>
      </c>
      <c r="D47" s="32">
        <v>500</v>
      </c>
      <c r="E47" s="32">
        <v>500</v>
      </c>
      <c r="F47" s="37" t="s">
        <v>91</v>
      </c>
      <c r="G47" s="37" t="s">
        <v>91</v>
      </c>
      <c r="H47" s="37" t="s">
        <v>91</v>
      </c>
    </row>
    <row r="48" spans="1:8" s="124" customFormat="1" ht="12.75">
      <c r="A48" s="8"/>
      <c r="B48" s="96"/>
      <c r="C48" s="86" t="s">
        <v>242</v>
      </c>
      <c r="D48" s="52">
        <f>SUM(D46:D47)</f>
        <v>6500</v>
      </c>
      <c r="E48" s="52">
        <f>SUM(E46:E47)</f>
        <v>6500</v>
      </c>
      <c r="F48" s="18" t="s">
        <v>91</v>
      </c>
      <c r="G48" s="18" t="s">
        <v>91</v>
      </c>
      <c r="H48" s="18" t="s">
        <v>91</v>
      </c>
    </row>
    <row r="49" spans="1:8" s="124" customFormat="1" ht="41.25" customHeight="1">
      <c r="A49" s="10" t="s">
        <v>170</v>
      </c>
      <c r="B49" s="12"/>
      <c r="C49" s="14" t="s">
        <v>306</v>
      </c>
      <c r="D49" s="32"/>
      <c r="E49" s="32"/>
      <c r="F49" s="32"/>
      <c r="G49" s="32"/>
      <c r="H49" s="32"/>
    </row>
    <row r="50" spans="1:8" s="124" customFormat="1" ht="12.75">
      <c r="A50" s="10"/>
      <c r="B50" s="12" t="s">
        <v>232</v>
      </c>
      <c r="C50" s="11" t="s">
        <v>171</v>
      </c>
      <c r="D50" s="32">
        <v>867000</v>
      </c>
      <c r="E50" s="32">
        <v>867000</v>
      </c>
      <c r="F50" s="37" t="s">
        <v>91</v>
      </c>
      <c r="G50" s="37" t="s">
        <v>91</v>
      </c>
      <c r="H50" s="37" t="s">
        <v>91</v>
      </c>
    </row>
    <row r="51" spans="1:8" s="124" customFormat="1" ht="12.75">
      <c r="A51" s="10"/>
      <c r="B51" s="12" t="s">
        <v>233</v>
      </c>
      <c r="C51" s="11" t="s">
        <v>172</v>
      </c>
      <c r="D51" s="32">
        <v>236000</v>
      </c>
      <c r="E51" s="32">
        <v>236000</v>
      </c>
      <c r="F51" s="37" t="s">
        <v>91</v>
      </c>
      <c r="G51" s="37" t="s">
        <v>91</v>
      </c>
      <c r="H51" s="37" t="s">
        <v>91</v>
      </c>
    </row>
    <row r="52" spans="1:8" s="124" customFormat="1" ht="12.75">
      <c r="A52" s="10"/>
      <c r="B52" s="12" t="s">
        <v>234</v>
      </c>
      <c r="C52" s="11" t="s">
        <v>173</v>
      </c>
      <c r="D52" s="32">
        <v>110000</v>
      </c>
      <c r="E52" s="32">
        <v>110000</v>
      </c>
      <c r="F52" s="37" t="s">
        <v>91</v>
      </c>
      <c r="G52" s="37" t="s">
        <v>91</v>
      </c>
      <c r="H52" s="37" t="s">
        <v>91</v>
      </c>
    </row>
    <row r="53" spans="1:8" s="124" customFormat="1" ht="12.75">
      <c r="A53" s="10"/>
      <c r="B53" s="12" t="s">
        <v>235</v>
      </c>
      <c r="C53" s="11" t="s">
        <v>174</v>
      </c>
      <c r="D53" s="32">
        <v>4000</v>
      </c>
      <c r="E53" s="32">
        <v>4000</v>
      </c>
      <c r="F53" s="37" t="s">
        <v>91</v>
      </c>
      <c r="G53" s="37" t="s">
        <v>91</v>
      </c>
      <c r="H53" s="37" t="s">
        <v>91</v>
      </c>
    </row>
    <row r="54" spans="1:8" s="124" customFormat="1" ht="12.75">
      <c r="A54" s="10"/>
      <c r="B54" s="12" t="s">
        <v>236</v>
      </c>
      <c r="C54" s="11" t="s">
        <v>175</v>
      </c>
      <c r="D54" s="32">
        <v>200</v>
      </c>
      <c r="E54" s="32">
        <v>200</v>
      </c>
      <c r="F54" s="37" t="s">
        <v>91</v>
      </c>
      <c r="G54" s="37" t="s">
        <v>91</v>
      </c>
      <c r="H54" s="37" t="s">
        <v>91</v>
      </c>
    </row>
    <row r="55" spans="1:8" s="124" customFormat="1" ht="12.75">
      <c r="A55" s="10"/>
      <c r="B55" s="12" t="s">
        <v>309</v>
      </c>
      <c r="C55" s="11" t="s">
        <v>310</v>
      </c>
      <c r="D55" s="32">
        <v>200</v>
      </c>
      <c r="E55" s="32">
        <v>200</v>
      </c>
      <c r="F55" s="37"/>
      <c r="G55" s="37"/>
      <c r="H55" s="37"/>
    </row>
    <row r="56" spans="1:8" s="124" customFormat="1" ht="12.75">
      <c r="A56" s="10"/>
      <c r="B56" s="12" t="s">
        <v>218</v>
      </c>
      <c r="C56" s="11" t="s">
        <v>266</v>
      </c>
      <c r="D56" s="32">
        <v>25000</v>
      </c>
      <c r="E56" s="32">
        <v>25000</v>
      </c>
      <c r="F56" s="37" t="s">
        <v>91</v>
      </c>
      <c r="G56" s="37" t="s">
        <v>91</v>
      </c>
      <c r="H56" s="37" t="s">
        <v>91</v>
      </c>
    </row>
    <row r="57" spans="1:8" s="144" customFormat="1" ht="12.75">
      <c r="A57" s="20"/>
      <c r="B57" s="93"/>
      <c r="C57" s="83" t="s">
        <v>176</v>
      </c>
      <c r="D57" s="50">
        <f>SUM(D50:D56)</f>
        <v>1242400</v>
      </c>
      <c r="E57" s="50">
        <f>SUM(E50:E56)</f>
        <v>1242400</v>
      </c>
      <c r="F57" s="51" t="s">
        <v>91</v>
      </c>
      <c r="G57" s="51" t="s">
        <v>91</v>
      </c>
      <c r="H57" s="51" t="s">
        <v>91</v>
      </c>
    </row>
    <row r="58" spans="1:8" s="124" customFormat="1" ht="41.25" customHeight="1">
      <c r="A58" s="10">
        <v>75616</v>
      </c>
      <c r="B58" s="12"/>
      <c r="C58" s="14" t="s">
        <v>307</v>
      </c>
      <c r="D58" s="32"/>
      <c r="E58" s="32"/>
      <c r="F58" s="32"/>
      <c r="G58" s="32"/>
      <c r="H58" s="32"/>
    </row>
    <row r="59" spans="1:8" s="124" customFormat="1" ht="12.75">
      <c r="A59" s="10"/>
      <c r="B59" s="12" t="s">
        <v>232</v>
      </c>
      <c r="C59" s="11" t="s">
        <v>171</v>
      </c>
      <c r="D59" s="32">
        <v>321000</v>
      </c>
      <c r="E59" s="32">
        <v>321000</v>
      </c>
      <c r="F59" s="37" t="s">
        <v>91</v>
      </c>
      <c r="G59" s="37" t="s">
        <v>91</v>
      </c>
      <c r="H59" s="37" t="s">
        <v>91</v>
      </c>
    </row>
    <row r="60" spans="1:8" s="124" customFormat="1" ht="12.75">
      <c r="A60" s="10"/>
      <c r="B60" s="12" t="s">
        <v>233</v>
      </c>
      <c r="C60" s="11" t="s">
        <v>172</v>
      </c>
      <c r="D60" s="32">
        <v>390000</v>
      </c>
      <c r="E60" s="32">
        <v>390000</v>
      </c>
      <c r="F60" s="37" t="s">
        <v>91</v>
      </c>
      <c r="G60" s="37" t="s">
        <v>91</v>
      </c>
      <c r="H60" s="37" t="s">
        <v>91</v>
      </c>
    </row>
    <row r="61" spans="1:8" s="124" customFormat="1" ht="12.75">
      <c r="A61" s="10"/>
      <c r="B61" s="12" t="s">
        <v>235</v>
      </c>
      <c r="C61" s="11" t="s">
        <v>174</v>
      </c>
      <c r="D61" s="32">
        <v>25000</v>
      </c>
      <c r="E61" s="32">
        <v>25000</v>
      </c>
      <c r="F61" s="37" t="s">
        <v>91</v>
      </c>
      <c r="G61" s="37" t="s">
        <v>91</v>
      </c>
      <c r="H61" s="37" t="s">
        <v>91</v>
      </c>
    </row>
    <row r="62" spans="1:8" s="124" customFormat="1" ht="12.75">
      <c r="A62" s="10"/>
      <c r="B62" s="12" t="s">
        <v>226</v>
      </c>
      <c r="C62" s="11" t="s">
        <v>177</v>
      </c>
      <c r="D62" s="32">
        <v>1500</v>
      </c>
      <c r="E62" s="32">
        <v>1500</v>
      </c>
      <c r="F62" s="37" t="s">
        <v>91</v>
      </c>
      <c r="G62" s="37" t="s">
        <v>91</v>
      </c>
      <c r="H62" s="37" t="s">
        <v>91</v>
      </c>
    </row>
    <row r="63" spans="1:8" s="124" customFormat="1" ht="12.75">
      <c r="A63" s="10"/>
      <c r="B63" s="12" t="s">
        <v>227</v>
      </c>
      <c r="C63" s="11" t="s">
        <v>178</v>
      </c>
      <c r="D63" s="32">
        <v>1500</v>
      </c>
      <c r="E63" s="32">
        <v>1500</v>
      </c>
      <c r="F63" s="37" t="s">
        <v>91</v>
      </c>
      <c r="G63" s="37" t="s">
        <v>91</v>
      </c>
      <c r="H63" s="37" t="s">
        <v>91</v>
      </c>
    </row>
    <row r="64" spans="1:8" s="124" customFormat="1" ht="12.75">
      <c r="A64" s="10"/>
      <c r="B64" s="12" t="s">
        <v>236</v>
      </c>
      <c r="C64" s="11" t="s">
        <v>175</v>
      </c>
      <c r="D64" s="32">
        <v>40000</v>
      </c>
      <c r="E64" s="32">
        <v>40000</v>
      </c>
      <c r="F64" s="37" t="s">
        <v>91</v>
      </c>
      <c r="G64" s="37" t="s">
        <v>91</v>
      </c>
      <c r="H64" s="37" t="s">
        <v>91</v>
      </c>
    </row>
    <row r="65" spans="1:8" s="124" customFormat="1" ht="12.75">
      <c r="A65" s="10"/>
      <c r="B65" s="12" t="s">
        <v>309</v>
      </c>
      <c r="C65" s="11" t="s">
        <v>310</v>
      </c>
      <c r="D65" s="32">
        <v>4000</v>
      </c>
      <c r="E65" s="32">
        <v>4000</v>
      </c>
      <c r="F65" s="37"/>
      <c r="G65" s="37"/>
      <c r="H65" s="37"/>
    </row>
    <row r="66" spans="1:8" s="124" customFormat="1" ht="12.75">
      <c r="A66" s="10"/>
      <c r="B66" s="12" t="s">
        <v>218</v>
      </c>
      <c r="C66" s="11" t="s">
        <v>266</v>
      </c>
      <c r="D66" s="32">
        <v>15000</v>
      </c>
      <c r="E66" s="32">
        <v>15000</v>
      </c>
      <c r="F66" s="37" t="s">
        <v>91</v>
      </c>
      <c r="G66" s="37" t="s">
        <v>91</v>
      </c>
      <c r="H66" s="37" t="s">
        <v>91</v>
      </c>
    </row>
    <row r="67" spans="1:8" s="124" customFormat="1" ht="12.75">
      <c r="A67" s="10"/>
      <c r="B67" s="93"/>
      <c r="C67" s="80" t="s">
        <v>176</v>
      </c>
      <c r="D67" s="47">
        <f>SUM(D59:D66)</f>
        <v>798000</v>
      </c>
      <c r="E67" s="47">
        <f>SUM(E59:E66)</f>
        <v>798000</v>
      </c>
      <c r="F67" s="54" t="s">
        <v>91</v>
      </c>
      <c r="G67" s="54" t="s">
        <v>91</v>
      </c>
      <c r="H67" s="54" t="s">
        <v>91</v>
      </c>
    </row>
    <row r="68" spans="1:8" s="124" customFormat="1" ht="26.25" customHeight="1">
      <c r="A68" s="169" t="s">
        <v>180</v>
      </c>
      <c r="B68" s="57"/>
      <c r="C68" s="46" t="s">
        <v>181</v>
      </c>
      <c r="D68" s="47"/>
      <c r="E68" s="47"/>
      <c r="F68" s="47"/>
      <c r="G68" s="47"/>
      <c r="H68" s="47"/>
    </row>
    <row r="69" spans="1:8" s="124" customFormat="1" ht="12.75">
      <c r="A69" s="168"/>
      <c r="B69" s="12" t="s">
        <v>224</v>
      </c>
      <c r="C69" s="11" t="s">
        <v>182</v>
      </c>
      <c r="D69" s="32">
        <v>12000</v>
      </c>
      <c r="E69" s="32">
        <v>12000</v>
      </c>
      <c r="F69" s="37" t="s">
        <v>91</v>
      </c>
      <c r="G69" s="37" t="s">
        <v>91</v>
      </c>
      <c r="H69" s="37" t="s">
        <v>91</v>
      </c>
    </row>
    <row r="70" spans="1:8" s="124" customFormat="1" ht="12.75">
      <c r="A70" s="10"/>
      <c r="B70" s="12" t="s">
        <v>225</v>
      </c>
      <c r="C70" s="11" t="s">
        <v>196</v>
      </c>
      <c r="D70" s="32">
        <v>57000</v>
      </c>
      <c r="E70" s="32">
        <v>57000</v>
      </c>
      <c r="F70" s="37" t="s">
        <v>91</v>
      </c>
      <c r="G70" s="37" t="s">
        <v>91</v>
      </c>
      <c r="H70" s="37" t="s">
        <v>91</v>
      </c>
    </row>
    <row r="71" spans="1:8" s="124" customFormat="1" ht="12.75">
      <c r="A71" s="20"/>
      <c r="B71" s="93"/>
      <c r="C71" s="83" t="s">
        <v>183</v>
      </c>
      <c r="D71" s="50">
        <f>SUM(D69:D70)</f>
        <v>69000</v>
      </c>
      <c r="E71" s="50">
        <f>SUM(E69:E70)</f>
        <v>69000</v>
      </c>
      <c r="F71" s="51" t="s">
        <v>91</v>
      </c>
      <c r="G71" s="51" t="s">
        <v>91</v>
      </c>
      <c r="H71" s="51" t="s">
        <v>91</v>
      </c>
    </row>
    <row r="72" spans="1:8" s="124" customFormat="1" ht="25.5">
      <c r="A72" s="166" t="s">
        <v>184</v>
      </c>
      <c r="B72" s="12"/>
      <c r="C72" s="14" t="s">
        <v>244</v>
      </c>
      <c r="D72" s="32"/>
      <c r="E72" s="32"/>
      <c r="F72" s="32"/>
      <c r="G72" s="32"/>
      <c r="H72" s="32"/>
    </row>
    <row r="73" spans="1:8" s="124" customFormat="1" ht="12.75">
      <c r="A73" s="167"/>
      <c r="B73" s="12" t="s">
        <v>222</v>
      </c>
      <c r="C73" s="11" t="s">
        <v>268</v>
      </c>
      <c r="D73" s="32">
        <v>670762</v>
      </c>
      <c r="E73" s="32">
        <v>670762</v>
      </c>
      <c r="F73" s="37" t="s">
        <v>91</v>
      </c>
      <c r="G73" s="37" t="s">
        <v>91</v>
      </c>
      <c r="H73" s="37" t="s">
        <v>91</v>
      </c>
    </row>
    <row r="74" spans="1:8" s="124" customFormat="1" ht="12.75">
      <c r="A74" s="168"/>
      <c r="B74" s="12" t="s">
        <v>223</v>
      </c>
      <c r="C74" s="11" t="s">
        <v>269</v>
      </c>
      <c r="D74" s="32">
        <v>4000</v>
      </c>
      <c r="E74" s="32">
        <v>4000</v>
      </c>
      <c r="F74" s="37" t="s">
        <v>91</v>
      </c>
      <c r="G74" s="37" t="s">
        <v>91</v>
      </c>
      <c r="H74" s="37" t="s">
        <v>91</v>
      </c>
    </row>
    <row r="75" spans="1:8" s="124" customFormat="1" ht="12.75">
      <c r="A75" s="8"/>
      <c r="B75" s="96"/>
      <c r="C75" s="86" t="s">
        <v>185</v>
      </c>
      <c r="D75" s="52">
        <f>SUM(D73:D74)</f>
        <v>674762</v>
      </c>
      <c r="E75" s="52">
        <f>SUM(E73:E74)</f>
        <v>674762</v>
      </c>
      <c r="F75" s="18" t="s">
        <v>91</v>
      </c>
      <c r="G75" s="18" t="s">
        <v>91</v>
      </c>
      <c r="H75" s="18" t="s">
        <v>91</v>
      </c>
    </row>
    <row r="76" spans="1:8" s="124" customFormat="1" ht="12.75">
      <c r="A76" s="24"/>
      <c r="B76" s="98"/>
      <c r="C76" s="25" t="s">
        <v>186</v>
      </c>
      <c r="D76" s="35">
        <f>SUM(D75,D71,D67,D57,D48)</f>
        <v>2790662</v>
      </c>
      <c r="E76" s="35">
        <f>SUM(E75,E71,E67,E57,E48)</f>
        <v>2790662</v>
      </c>
      <c r="F76" s="36" t="s">
        <v>91</v>
      </c>
      <c r="G76" s="36" t="s">
        <v>91</v>
      </c>
      <c r="H76" s="36" t="s">
        <v>91</v>
      </c>
    </row>
    <row r="77" spans="1:8" s="124" customFormat="1" ht="12.75">
      <c r="A77" s="42" t="s">
        <v>100</v>
      </c>
      <c r="B77" s="101"/>
      <c r="C77" s="44" t="s">
        <v>102</v>
      </c>
      <c r="D77" s="31"/>
      <c r="E77" s="31"/>
      <c r="F77" s="31"/>
      <c r="G77" s="31"/>
      <c r="H77" s="31"/>
    </row>
    <row r="78" spans="1:8" s="124" customFormat="1" ht="25.5">
      <c r="A78" s="10" t="s">
        <v>187</v>
      </c>
      <c r="B78" s="95"/>
      <c r="C78" s="14" t="s">
        <v>188</v>
      </c>
      <c r="D78" s="32"/>
      <c r="E78" s="32"/>
      <c r="F78" s="32"/>
      <c r="G78" s="32"/>
      <c r="H78" s="32"/>
    </row>
    <row r="79" spans="1:8" s="124" customFormat="1" ht="12.75">
      <c r="A79" s="128"/>
      <c r="B79" s="12" t="s">
        <v>237</v>
      </c>
      <c r="C79" s="11" t="s">
        <v>197</v>
      </c>
      <c r="D79" s="32">
        <v>3329537</v>
      </c>
      <c r="E79" s="32">
        <v>3329537</v>
      </c>
      <c r="F79" s="37" t="s">
        <v>91</v>
      </c>
      <c r="G79" s="37" t="s">
        <v>91</v>
      </c>
      <c r="H79" s="37" t="s">
        <v>91</v>
      </c>
    </row>
    <row r="80" spans="1:8" s="124" customFormat="1" ht="12.75">
      <c r="A80" s="169">
        <v>75807</v>
      </c>
      <c r="B80" s="94"/>
      <c r="C80" s="46" t="s">
        <v>238</v>
      </c>
      <c r="D80" s="47"/>
      <c r="E80" s="47"/>
      <c r="F80" s="47"/>
      <c r="G80" s="47"/>
      <c r="H80" s="47"/>
    </row>
    <row r="81" spans="1:8" s="124" customFormat="1" ht="12.75">
      <c r="A81" s="168"/>
      <c r="B81" s="12" t="s">
        <v>237</v>
      </c>
      <c r="C81" s="11" t="s">
        <v>189</v>
      </c>
      <c r="D81" s="32">
        <v>1081201</v>
      </c>
      <c r="E81" s="32">
        <v>1081201</v>
      </c>
      <c r="F81" s="37" t="s">
        <v>91</v>
      </c>
      <c r="G81" s="37" t="s">
        <v>91</v>
      </c>
      <c r="H81" s="37" t="s">
        <v>91</v>
      </c>
    </row>
    <row r="82" spans="1:8" s="124" customFormat="1" ht="12.75">
      <c r="A82" s="169">
        <v>75814</v>
      </c>
      <c r="B82" s="94"/>
      <c r="C82" s="46" t="s">
        <v>103</v>
      </c>
      <c r="D82" s="47"/>
      <c r="E82" s="47"/>
      <c r="F82" s="47"/>
      <c r="G82" s="47"/>
      <c r="H82" s="47"/>
    </row>
    <row r="83" spans="1:8" s="124" customFormat="1" ht="12.75">
      <c r="A83" s="168"/>
      <c r="B83" s="12" t="s">
        <v>311</v>
      </c>
      <c r="C83" s="11" t="s">
        <v>312</v>
      </c>
      <c r="D83" s="32">
        <v>10000</v>
      </c>
      <c r="E83" s="32">
        <v>10000</v>
      </c>
      <c r="F83" s="37" t="s">
        <v>91</v>
      </c>
      <c r="G83" s="37" t="s">
        <v>91</v>
      </c>
      <c r="H83" s="37" t="s">
        <v>91</v>
      </c>
    </row>
    <row r="84" spans="1:8" s="124" customFormat="1" ht="12.75">
      <c r="A84" s="161"/>
      <c r="B84" s="17" t="s">
        <v>345</v>
      </c>
      <c r="C84" s="62" t="s">
        <v>346</v>
      </c>
      <c r="D84" s="32">
        <v>1078</v>
      </c>
      <c r="E84" s="32">
        <v>1078</v>
      </c>
      <c r="F84" s="37"/>
      <c r="G84" s="37"/>
      <c r="H84" s="37"/>
    </row>
    <row r="85" spans="1:8" s="124" customFormat="1" ht="12.75">
      <c r="A85" s="24"/>
      <c r="B85" s="98"/>
      <c r="C85" s="25" t="s">
        <v>109</v>
      </c>
      <c r="D85" s="35">
        <f>SUM(D79:D84)</f>
        <v>4421816</v>
      </c>
      <c r="E85" s="35">
        <f>SUM(E79:E84)</f>
        <v>4421816</v>
      </c>
      <c r="F85" s="36" t="s">
        <v>91</v>
      </c>
      <c r="G85" s="36" t="s">
        <v>91</v>
      </c>
      <c r="H85" s="36" t="s">
        <v>91</v>
      </c>
    </row>
    <row r="86" spans="1:8" s="124" customFormat="1" ht="12.75">
      <c r="A86" s="42" t="s">
        <v>110</v>
      </c>
      <c r="B86" s="101"/>
      <c r="C86" s="44" t="s">
        <v>112</v>
      </c>
      <c r="D86" s="31"/>
      <c r="E86" s="31"/>
      <c r="F86" s="31"/>
      <c r="G86" s="31"/>
      <c r="H86" s="31"/>
    </row>
    <row r="87" spans="1:8" s="124" customFormat="1" ht="12.75">
      <c r="A87" s="10" t="s">
        <v>111</v>
      </c>
      <c r="B87" s="102"/>
      <c r="C87" s="14" t="s">
        <v>113</v>
      </c>
      <c r="D87" s="32"/>
      <c r="E87" s="32"/>
      <c r="F87" s="32"/>
      <c r="G87" s="32"/>
      <c r="H87" s="32"/>
    </row>
    <row r="88" spans="1:8" s="124" customFormat="1" ht="13.5" customHeight="1">
      <c r="A88" s="128"/>
      <c r="B88" s="12" t="s">
        <v>217</v>
      </c>
      <c r="C88" s="11" t="s">
        <v>190</v>
      </c>
      <c r="D88" s="32">
        <v>600</v>
      </c>
      <c r="E88" s="32">
        <v>600</v>
      </c>
      <c r="F88" s="37" t="s">
        <v>91</v>
      </c>
      <c r="G88" s="37" t="s">
        <v>91</v>
      </c>
      <c r="H88" s="37" t="s">
        <v>91</v>
      </c>
    </row>
    <row r="89" spans="1:8" s="141" customFormat="1" ht="13.5" customHeight="1">
      <c r="A89" s="136">
        <v>80110</v>
      </c>
      <c r="B89" s="137"/>
      <c r="C89" s="138" t="s">
        <v>119</v>
      </c>
      <c r="D89" s="139"/>
      <c r="E89" s="139"/>
      <c r="F89" s="140"/>
      <c r="G89" s="140"/>
      <c r="H89" s="140"/>
    </row>
    <row r="90" spans="1:8" s="143" customFormat="1" ht="13.5" customHeight="1">
      <c r="A90" s="121"/>
      <c r="B90" s="142" t="s">
        <v>217</v>
      </c>
      <c r="C90" s="11" t="s">
        <v>190</v>
      </c>
      <c r="D90" s="130">
        <v>5000</v>
      </c>
      <c r="E90" s="130">
        <v>5000</v>
      </c>
      <c r="F90" s="131"/>
      <c r="G90" s="131"/>
      <c r="H90" s="131"/>
    </row>
    <row r="91" spans="1:8" s="141" customFormat="1" ht="13.5" customHeight="1">
      <c r="A91" s="136">
        <v>80195</v>
      </c>
      <c r="B91" s="137"/>
      <c r="C91" s="138" t="s">
        <v>28</v>
      </c>
      <c r="D91" s="139"/>
      <c r="E91" s="139"/>
      <c r="F91" s="140"/>
      <c r="G91" s="140"/>
      <c r="H91" s="140"/>
    </row>
    <row r="92" spans="1:8" s="143" customFormat="1" ht="13.5" customHeight="1">
      <c r="A92" s="121"/>
      <c r="B92" s="142" t="s">
        <v>217</v>
      </c>
      <c r="C92" s="11" t="s">
        <v>190</v>
      </c>
      <c r="D92" s="130">
        <v>600</v>
      </c>
      <c r="E92" s="130">
        <v>600</v>
      </c>
      <c r="F92" s="131"/>
      <c r="G92" s="131"/>
      <c r="H92" s="131"/>
    </row>
    <row r="93" spans="1:8" s="124" customFormat="1" ht="12.75">
      <c r="A93" s="24"/>
      <c r="B93" s="98"/>
      <c r="C93" s="25" t="s">
        <v>123</v>
      </c>
      <c r="D93" s="35">
        <f>SUM(D92,D88,D90)</f>
        <v>6200</v>
      </c>
      <c r="E93" s="35">
        <f>SUM(E92,E88,E90)</f>
        <v>6200</v>
      </c>
      <c r="F93" s="36" t="s">
        <v>91</v>
      </c>
      <c r="G93" s="36" t="s">
        <v>91</v>
      </c>
      <c r="H93" s="36" t="s">
        <v>91</v>
      </c>
    </row>
    <row r="94" spans="1:8" s="124" customFormat="1" ht="12.75">
      <c r="A94" s="42">
        <v>852</v>
      </c>
      <c r="B94" s="97"/>
      <c r="C94" s="44" t="s">
        <v>229</v>
      </c>
      <c r="D94" s="31"/>
      <c r="E94" s="31"/>
      <c r="F94" s="31"/>
      <c r="G94" s="31"/>
      <c r="H94" s="31"/>
    </row>
    <row r="95" spans="1:8" s="124" customFormat="1" ht="25.5">
      <c r="A95" s="121">
        <v>85212</v>
      </c>
      <c r="B95" s="12"/>
      <c r="C95" s="122" t="s">
        <v>294</v>
      </c>
      <c r="D95" s="32"/>
      <c r="E95" s="32"/>
      <c r="F95" s="32"/>
      <c r="G95" s="32"/>
      <c r="H95" s="32"/>
    </row>
    <row r="96" spans="1:8" s="124" customFormat="1" ht="25.5">
      <c r="A96" s="58"/>
      <c r="B96" s="12" t="s">
        <v>220</v>
      </c>
      <c r="C96" s="13" t="s">
        <v>195</v>
      </c>
      <c r="D96" s="32">
        <v>1433000</v>
      </c>
      <c r="E96" s="37" t="s">
        <v>91</v>
      </c>
      <c r="F96" s="32">
        <v>1433000</v>
      </c>
      <c r="G96" s="32"/>
      <c r="H96" s="32"/>
    </row>
    <row r="97" spans="1:8" s="124" customFormat="1" ht="38.25">
      <c r="A97" s="45">
        <v>85213</v>
      </c>
      <c r="B97" s="94"/>
      <c r="C97" s="46" t="s">
        <v>274</v>
      </c>
      <c r="D97" s="47"/>
      <c r="E97" s="47"/>
      <c r="F97" s="47"/>
      <c r="G97" s="47"/>
      <c r="H97" s="47"/>
    </row>
    <row r="98" spans="1:8" s="124" customFormat="1" ht="27" customHeight="1">
      <c r="A98" s="134"/>
      <c r="B98" s="55" t="s">
        <v>220</v>
      </c>
      <c r="C98" s="21" t="s">
        <v>195</v>
      </c>
      <c r="D98" s="22">
        <v>12000</v>
      </c>
      <c r="E98" s="53" t="s">
        <v>91</v>
      </c>
      <c r="F98" s="22">
        <v>12000</v>
      </c>
      <c r="G98" s="53" t="s">
        <v>91</v>
      </c>
      <c r="H98" s="53" t="s">
        <v>91</v>
      </c>
    </row>
    <row r="99" spans="1:8" s="124" customFormat="1" ht="25.5">
      <c r="A99" s="166">
        <v>85214</v>
      </c>
      <c r="B99" s="12"/>
      <c r="C99" s="14" t="s">
        <v>211</v>
      </c>
      <c r="D99" s="32"/>
      <c r="E99" s="32"/>
      <c r="F99" s="32"/>
      <c r="G99" s="32"/>
      <c r="H99" s="32"/>
    </row>
    <row r="100" spans="1:8" s="124" customFormat="1" ht="27" customHeight="1">
      <c r="A100" s="167"/>
      <c r="B100" s="12" t="s">
        <v>220</v>
      </c>
      <c r="C100" s="11" t="s">
        <v>195</v>
      </c>
      <c r="D100" s="32">
        <v>85000</v>
      </c>
      <c r="E100" s="37" t="s">
        <v>91</v>
      </c>
      <c r="F100" s="32">
        <v>85000</v>
      </c>
      <c r="G100" s="37" t="s">
        <v>91</v>
      </c>
      <c r="H100" s="37" t="s">
        <v>91</v>
      </c>
    </row>
    <row r="101" spans="1:8" s="124" customFormat="1" ht="25.5">
      <c r="A101" s="168"/>
      <c r="B101" s="12" t="s">
        <v>303</v>
      </c>
      <c r="C101" s="11" t="s">
        <v>304</v>
      </c>
      <c r="D101" s="32">
        <v>74000</v>
      </c>
      <c r="E101" s="32">
        <v>74000</v>
      </c>
      <c r="F101" s="37" t="s">
        <v>91</v>
      </c>
      <c r="G101" s="37" t="s">
        <v>91</v>
      </c>
      <c r="H101" s="37" t="s">
        <v>91</v>
      </c>
    </row>
    <row r="102" spans="1:8" s="124" customFormat="1" ht="12.75">
      <c r="A102" s="20"/>
      <c r="B102" s="93"/>
      <c r="C102" s="85" t="s">
        <v>239</v>
      </c>
      <c r="D102" s="50">
        <f>SUM(D100:D101)</f>
        <v>159000</v>
      </c>
      <c r="E102" s="50">
        <f>SUM(E100:E101)</f>
        <v>74000</v>
      </c>
      <c r="F102" s="50">
        <f>SUM(F100:F101)</f>
        <v>85000</v>
      </c>
      <c r="G102" s="51" t="s">
        <v>91</v>
      </c>
      <c r="H102" s="51" t="s">
        <v>91</v>
      </c>
    </row>
    <row r="103" spans="1:8" s="124" customFormat="1" ht="12.75">
      <c r="A103" s="169">
        <v>85219</v>
      </c>
      <c r="B103" s="94"/>
      <c r="C103" s="46" t="s">
        <v>134</v>
      </c>
      <c r="D103" s="47"/>
      <c r="E103" s="47"/>
      <c r="F103" s="47"/>
      <c r="G103" s="47"/>
      <c r="H103" s="47"/>
    </row>
    <row r="104" spans="1:8" s="124" customFormat="1" ht="27" customHeight="1">
      <c r="A104" s="170"/>
      <c r="B104" s="12" t="s">
        <v>303</v>
      </c>
      <c r="C104" s="11" t="s">
        <v>304</v>
      </c>
      <c r="D104" s="32">
        <v>88000</v>
      </c>
      <c r="E104" s="38">
        <v>88000</v>
      </c>
      <c r="F104" s="37" t="s">
        <v>91</v>
      </c>
      <c r="G104" s="37" t="s">
        <v>91</v>
      </c>
      <c r="H104" s="37" t="s">
        <v>91</v>
      </c>
    </row>
    <row r="105" spans="1:8" s="124" customFormat="1" ht="12.75">
      <c r="A105" s="10">
        <v>85228</v>
      </c>
      <c r="B105" s="94"/>
      <c r="C105" s="46" t="s">
        <v>273</v>
      </c>
      <c r="D105" s="47"/>
      <c r="E105" s="47"/>
      <c r="F105" s="47"/>
      <c r="G105" s="47"/>
      <c r="H105" s="47"/>
    </row>
    <row r="106" spans="1:8" s="144" customFormat="1" ht="12.75">
      <c r="A106" s="20"/>
      <c r="B106" s="55" t="s">
        <v>230</v>
      </c>
      <c r="C106" s="21" t="s">
        <v>198</v>
      </c>
      <c r="D106" s="22">
        <v>500</v>
      </c>
      <c r="E106" s="22">
        <v>500</v>
      </c>
      <c r="F106" s="53" t="s">
        <v>91</v>
      </c>
      <c r="G106" s="53" t="s">
        <v>91</v>
      </c>
      <c r="H106" s="53" t="s">
        <v>91</v>
      </c>
    </row>
    <row r="107" spans="1:8" s="124" customFormat="1" ht="12.75">
      <c r="A107" s="24"/>
      <c r="B107" s="98"/>
      <c r="C107" s="25" t="s">
        <v>240</v>
      </c>
      <c r="D107" s="35">
        <f>SUM(D106,D104,D102,D98,D96)</f>
        <v>1692500</v>
      </c>
      <c r="E107" s="35">
        <f>SUM(E106,E104,E102,E98,E96)</f>
        <v>162500</v>
      </c>
      <c r="F107" s="35">
        <f>SUM(F106,F104,F102,F98,F96)</f>
        <v>1530000</v>
      </c>
      <c r="G107" s="36" t="s">
        <v>91</v>
      </c>
      <c r="H107" s="36" t="s">
        <v>91</v>
      </c>
    </row>
    <row r="108" spans="1:8" s="124" customFormat="1" ht="12.75">
      <c r="A108" s="42" t="s">
        <v>146</v>
      </c>
      <c r="B108" s="43"/>
      <c r="C108" s="44" t="s">
        <v>148</v>
      </c>
      <c r="D108" s="32"/>
      <c r="E108" s="32"/>
      <c r="F108" s="32"/>
      <c r="G108" s="32"/>
      <c r="H108" s="32"/>
    </row>
    <row r="109" spans="1:8" s="124" customFormat="1" ht="12.75">
      <c r="A109" s="10">
        <v>92195</v>
      </c>
      <c r="B109" s="10"/>
      <c r="C109" s="14" t="s">
        <v>28</v>
      </c>
      <c r="D109" s="32"/>
      <c r="E109" s="32"/>
      <c r="F109" s="32"/>
      <c r="G109" s="32"/>
      <c r="H109" s="32"/>
    </row>
    <row r="110" spans="1:8" s="154" customFormat="1" ht="25.5">
      <c r="A110" s="156"/>
      <c r="B110" s="10">
        <v>2701</v>
      </c>
      <c r="C110" s="11" t="s">
        <v>330</v>
      </c>
      <c r="D110" s="32">
        <v>21000</v>
      </c>
      <c r="E110" s="32">
        <v>21000</v>
      </c>
      <c r="F110" s="37" t="s">
        <v>91</v>
      </c>
      <c r="G110" s="37" t="s">
        <v>91</v>
      </c>
      <c r="H110" s="37" t="s">
        <v>91</v>
      </c>
    </row>
    <row r="111" spans="1:8" s="124" customFormat="1" ht="12.75">
      <c r="A111" s="155"/>
      <c r="B111" s="74"/>
      <c r="C111" s="25" t="s">
        <v>151</v>
      </c>
      <c r="D111" s="35">
        <f>SUM(D110,D108,D94)</f>
        <v>21000</v>
      </c>
      <c r="E111" s="35">
        <f>SUM(E110,E108,E94)</f>
        <v>21000</v>
      </c>
      <c r="F111" s="36" t="s">
        <v>91</v>
      </c>
      <c r="G111" s="36" t="s">
        <v>91</v>
      </c>
      <c r="H111" s="36" t="s">
        <v>91</v>
      </c>
    </row>
    <row r="112" spans="1:8" s="124" customFormat="1" ht="18.75">
      <c r="A112" s="27"/>
      <c r="B112" s="103"/>
      <c r="C112" s="29" t="s">
        <v>191</v>
      </c>
      <c r="D112" s="41">
        <f>SUM(D111,D107,D93,D85,D76,D43,D39,D35,D24,D16)</f>
        <v>9173538</v>
      </c>
      <c r="E112" s="41">
        <f>SUM(E111,E107,E93,E85,E76,E43,E39,E35,E24,E16)</f>
        <v>7569678</v>
      </c>
      <c r="F112" s="41">
        <f>SUM(F111,F107,F93,F85,F76,F43,F39,F35,F24,F16)</f>
        <v>1595060</v>
      </c>
      <c r="G112" s="41">
        <f>SUM(G111,G107,G93,G85,G76,G43,G39,G35,G24,G16)</f>
        <v>0</v>
      </c>
      <c r="H112" s="41">
        <f>SUM(H111,H107,H93,H85,H76,H43,H39,H35,H24,H16)</f>
        <v>8800</v>
      </c>
    </row>
    <row r="114" ht="12.75">
      <c r="D114" s="118">
        <f>SUM(H112,F112,E112)</f>
        <v>9173538</v>
      </c>
    </row>
  </sheetData>
  <mergeCells count="16">
    <mergeCell ref="A13:A14"/>
    <mergeCell ref="G2:H2"/>
    <mergeCell ref="G3:H3"/>
    <mergeCell ref="G4:H4"/>
    <mergeCell ref="B9:B10"/>
    <mergeCell ref="C9:C10"/>
    <mergeCell ref="D9:D10"/>
    <mergeCell ref="E9:H9"/>
    <mergeCell ref="A28:A29"/>
    <mergeCell ref="A30:A32"/>
    <mergeCell ref="A68:A69"/>
    <mergeCell ref="A72:A74"/>
    <mergeCell ref="A99:A101"/>
    <mergeCell ref="A103:A104"/>
    <mergeCell ref="A82:A83"/>
    <mergeCell ref="A80:A81"/>
  </mergeCells>
  <printOptions horizontalCentered="1"/>
  <pageMargins left="0.2755905511811024" right="0.6692913385826772" top="0.5118110236220472" bottom="0.3937007874015748" header="0.1968503937007874" footer="0.1968503937007874"/>
  <pageSetup horizontalDpi="300" verticalDpi="300" orientation="landscape" paperSize="9" scale="88" r:id="rId2"/>
  <headerFooter alignWithMargins="0">
    <oddHeader>&amp;C- &amp;P -</oddHeader>
  </headerFooter>
  <rowBreaks count="3" manualBreakCount="3">
    <brk id="35" max="7" man="1"/>
    <brk id="63" max="7" man="1"/>
    <brk id="9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68"/>
  <sheetViews>
    <sheetView view="pageBreakPreview" zoomScale="75" zoomScaleNormal="85" zoomScaleSheetLayoutView="75" workbookViewId="0" topLeftCell="A1">
      <selection activeCell="G4" sqref="G4:H4"/>
    </sheetView>
  </sheetViews>
  <sheetFormatPr defaultColWidth="9.140625" defaultRowHeight="12.75"/>
  <cols>
    <col min="3" max="3" width="49.7109375" style="0" customWidth="1"/>
    <col min="4" max="8" width="14.7109375" style="0" customWidth="1"/>
  </cols>
  <sheetData>
    <row r="1" spans="7:8" ht="12.75">
      <c r="G1" s="106" t="s">
        <v>199</v>
      </c>
      <c r="H1" s="7"/>
    </row>
    <row r="2" spans="7:8" ht="12.75">
      <c r="G2" s="173" t="s">
        <v>351</v>
      </c>
      <c r="H2" s="173"/>
    </row>
    <row r="3" spans="7:8" ht="12.75">
      <c r="G3" s="173" t="s">
        <v>352</v>
      </c>
      <c r="H3" s="173"/>
    </row>
    <row r="4" spans="7:8" ht="12.75">
      <c r="G4" s="173" t="s">
        <v>354</v>
      </c>
      <c r="H4" s="173"/>
    </row>
    <row r="5" spans="7:8" ht="12.75">
      <c r="G5" s="7"/>
      <c r="H5" s="7"/>
    </row>
    <row r="6" ht="18">
      <c r="C6" s="5"/>
    </row>
    <row r="7" spans="3:8" ht="15.75">
      <c r="C7" s="6"/>
      <c r="G7" s="7"/>
      <c r="H7" s="7"/>
    </row>
    <row r="8" ht="15.75">
      <c r="C8" s="6"/>
    </row>
    <row r="10" spans="1:8" ht="12.75">
      <c r="A10" s="2" t="s">
        <v>158</v>
      </c>
      <c r="B10" s="174" t="s">
        <v>1</v>
      </c>
      <c r="C10" s="167" t="s">
        <v>2</v>
      </c>
      <c r="D10" s="167" t="s">
        <v>159</v>
      </c>
      <c r="E10" s="167" t="s">
        <v>4</v>
      </c>
      <c r="F10" s="167"/>
      <c r="G10" s="167"/>
      <c r="H10" s="167"/>
    </row>
    <row r="11" spans="1:8" ht="96">
      <c r="A11" s="2" t="s">
        <v>5</v>
      </c>
      <c r="B11" s="174"/>
      <c r="C11" s="167"/>
      <c r="D11" s="167"/>
      <c r="E11" s="3" t="s">
        <v>160</v>
      </c>
      <c r="F11" s="3" t="s">
        <v>161</v>
      </c>
      <c r="G11" s="3" t="s">
        <v>162</v>
      </c>
      <c r="H11" s="3" t="s">
        <v>163</v>
      </c>
    </row>
    <row r="12" spans="1:8" ht="12.75">
      <c r="A12" s="4" t="s">
        <v>10</v>
      </c>
      <c r="B12" s="100" t="s">
        <v>11</v>
      </c>
      <c r="C12" s="4" t="s">
        <v>12</v>
      </c>
      <c r="D12" s="4" t="s">
        <v>13</v>
      </c>
      <c r="E12" s="4" t="s">
        <v>14</v>
      </c>
      <c r="F12" s="4" t="s">
        <v>15</v>
      </c>
      <c r="G12" s="4" t="s">
        <v>16</v>
      </c>
      <c r="H12" s="4" t="s">
        <v>17</v>
      </c>
    </row>
    <row r="13" spans="1:8" s="124" customFormat="1" ht="12.75">
      <c r="A13" s="42" t="s">
        <v>47</v>
      </c>
      <c r="B13" s="97"/>
      <c r="C13" s="44" t="s">
        <v>52</v>
      </c>
      <c r="D13" s="31"/>
      <c r="E13" s="31"/>
      <c r="F13" s="31"/>
      <c r="G13" s="31"/>
      <c r="H13" s="31"/>
    </row>
    <row r="14" spans="1:8" s="124" customFormat="1" ht="12.75">
      <c r="A14" s="10">
        <v>75011</v>
      </c>
      <c r="B14" s="12"/>
      <c r="C14" s="14" t="s">
        <v>53</v>
      </c>
      <c r="D14" s="32"/>
      <c r="E14" s="32"/>
      <c r="F14" s="32"/>
      <c r="G14" s="32"/>
      <c r="H14" s="32"/>
    </row>
    <row r="15" spans="1:8" s="124" customFormat="1" ht="38.25">
      <c r="A15" s="128"/>
      <c r="B15" s="12" t="s">
        <v>220</v>
      </c>
      <c r="C15" s="11" t="s">
        <v>193</v>
      </c>
      <c r="D15" s="32">
        <v>63700</v>
      </c>
      <c r="E15" s="37" t="s">
        <v>91</v>
      </c>
      <c r="F15" s="32">
        <v>63700</v>
      </c>
      <c r="G15" s="37" t="s">
        <v>91</v>
      </c>
      <c r="H15" s="37" t="s">
        <v>91</v>
      </c>
    </row>
    <row r="16" spans="1:8" s="124" customFormat="1" ht="12.75">
      <c r="A16" s="169" t="s">
        <v>56</v>
      </c>
      <c r="B16" s="94"/>
      <c r="C16" s="46" t="s">
        <v>57</v>
      </c>
      <c r="D16" s="47"/>
      <c r="E16" s="47"/>
      <c r="F16" s="47"/>
      <c r="G16" s="47"/>
      <c r="H16" s="47"/>
    </row>
    <row r="17" spans="1:8" s="124" customFormat="1" ht="12.75" customHeight="1">
      <c r="A17" s="168"/>
      <c r="B17" s="12" t="s">
        <v>221</v>
      </c>
      <c r="C17" s="11" t="s">
        <v>194</v>
      </c>
      <c r="D17" s="32">
        <v>8800</v>
      </c>
      <c r="E17" s="37" t="s">
        <v>91</v>
      </c>
      <c r="F17" s="37" t="s">
        <v>91</v>
      </c>
      <c r="G17" s="37" t="s">
        <v>91</v>
      </c>
      <c r="H17" s="32">
        <v>8800</v>
      </c>
    </row>
    <row r="18" spans="1:8" s="124" customFormat="1" ht="12.75">
      <c r="A18" s="24"/>
      <c r="B18" s="98"/>
      <c r="C18" s="30" t="s">
        <v>76</v>
      </c>
      <c r="D18" s="39">
        <f>SUM(D15,D17)</f>
        <v>72500</v>
      </c>
      <c r="E18" s="40" t="s">
        <v>91</v>
      </c>
      <c r="F18" s="39">
        <f>SUM(F15,F17)</f>
        <v>63700</v>
      </c>
      <c r="G18" s="40" t="s">
        <v>91</v>
      </c>
      <c r="H18" s="39">
        <f>SUM(H15,H17)</f>
        <v>8800</v>
      </c>
    </row>
    <row r="19" spans="1:8" s="124" customFormat="1" ht="25.5">
      <c r="A19" s="43" t="s">
        <v>166</v>
      </c>
      <c r="B19" s="97"/>
      <c r="C19" s="44" t="s">
        <v>79</v>
      </c>
      <c r="D19" s="31"/>
      <c r="E19" s="31"/>
      <c r="F19" s="31"/>
      <c r="G19" s="31"/>
      <c r="H19" s="31"/>
    </row>
    <row r="20" spans="1:8" s="124" customFormat="1" ht="25.5">
      <c r="A20" s="10">
        <v>75101</v>
      </c>
      <c r="B20" s="12"/>
      <c r="C20" s="14" t="s">
        <v>80</v>
      </c>
      <c r="D20" s="32"/>
      <c r="E20" s="32"/>
      <c r="F20" s="32"/>
      <c r="G20" s="32"/>
      <c r="H20" s="32"/>
    </row>
    <row r="21" spans="1:8" s="124" customFormat="1" ht="27" customHeight="1">
      <c r="A21" s="15"/>
      <c r="B21" s="17">
        <v>2010</v>
      </c>
      <c r="C21" s="13" t="s">
        <v>195</v>
      </c>
      <c r="D21" s="33">
        <v>860</v>
      </c>
      <c r="E21" s="34" t="s">
        <v>91</v>
      </c>
      <c r="F21" s="33">
        <v>860</v>
      </c>
      <c r="G21" s="34" t="s">
        <v>91</v>
      </c>
      <c r="H21" s="34" t="s">
        <v>91</v>
      </c>
    </row>
    <row r="22" spans="1:8" s="124" customFormat="1" ht="12.75">
      <c r="A22" s="24"/>
      <c r="B22" s="98"/>
      <c r="C22" s="25" t="s">
        <v>81</v>
      </c>
      <c r="D22" s="35">
        <f>SUM(D21)</f>
        <v>860</v>
      </c>
      <c r="E22" s="36" t="s">
        <v>91</v>
      </c>
      <c r="F22" s="35">
        <f>SUM(F21)</f>
        <v>860</v>
      </c>
      <c r="G22" s="36" t="s">
        <v>91</v>
      </c>
      <c r="H22" s="36" t="s">
        <v>91</v>
      </c>
    </row>
    <row r="23" spans="1:8" s="124" customFormat="1" ht="12.75">
      <c r="A23" s="42">
        <v>752</v>
      </c>
      <c r="B23" s="101"/>
      <c r="C23" s="44" t="s">
        <v>300</v>
      </c>
      <c r="D23" s="39"/>
      <c r="E23" s="40"/>
      <c r="F23" s="39"/>
      <c r="G23" s="40"/>
      <c r="H23" s="40"/>
    </row>
    <row r="24" spans="1:8" s="124" customFormat="1" ht="12.75">
      <c r="A24" s="121">
        <v>75212</v>
      </c>
      <c r="B24" s="129"/>
      <c r="C24" s="122" t="s">
        <v>301</v>
      </c>
      <c r="D24" s="130"/>
      <c r="E24" s="131"/>
      <c r="F24" s="130"/>
      <c r="G24" s="131"/>
      <c r="H24" s="131"/>
    </row>
    <row r="25" spans="1:8" s="124" customFormat="1" ht="25.5">
      <c r="A25" s="132"/>
      <c r="B25" s="133" t="s">
        <v>220</v>
      </c>
      <c r="C25" s="13" t="s">
        <v>195</v>
      </c>
      <c r="D25" s="130">
        <v>500</v>
      </c>
      <c r="E25" s="131" t="s">
        <v>91</v>
      </c>
      <c r="F25" s="130">
        <v>500</v>
      </c>
      <c r="G25" s="131" t="s">
        <v>91</v>
      </c>
      <c r="H25" s="131" t="s">
        <v>91</v>
      </c>
    </row>
    <row r="26" spans="1:8" s="124" customFormat="1" ht="12.75">
      <c r="A26" s="24"/>
      <c r="B26" s="98"/>
      <c r="C26" s="25" t="s">
        <v>302</v>
      </c>
      <c r="D26" s="35">
        <f>SUM(D25)</f>
        <v>500</v>
      </c>
      <c r="E26" s="36" t="s">
        <v>91</v>
      </c>
      <c r="F26" s="35">
        <f>SUM(F25)</f>
        <v>500</v>
      </c>
      <c r="G26" s="36" t="s">
        <v>91</v>
      </c>
      <c r="H26" s="36" t="s">
        <v>91</v>
      </c>
    </row>
    <row r="27" spans="1:8" s="124" customFormat="1" ht="40.5" customHeight="1">
      <c r="A27" s="42" t="s">
        <v>167</v>
      </c>
      <c r="B27" s="101"/>
      <c r="C27" s="44" t="s">
        <v>308</v>
      </c>
      <c r="D27" s="31"/>
      <c r="E27" s="31"/>
      <c r="F27" s="31"/>
      <c r="G27" s="31"/>
      <c r="H27" s="31"/>
    </row>
    <row r="28" spans="1:8" s="124" customFormat="1" ht="12.75">
      <c r="A28" s="10">
        <v>75601</v>
      </c>
      <c r="B28" s="95"/>
      <c r="C28" s="14" t="s">
        <v>168</v>
      </c>
      <c r="D28" s="32"/>
      <c r="E28" s="32"/>
      <c r="F28" s="32"/>
      <c r="G28" s="32"/>
      <c r="H28" s="32"/>
    </row>
    <row r="29" spans="1:8" s="124" customFormat="1" ht="25.5">
      <c r="A29" s="128"/>
      <c r="B29" s="12" t="s">
        <v>231</v>
      </c>
      <c r="C29" s="11" t="s">
        <v>169</v>
      </c>
      <c r="D29" s="32">
        <v>6000</v>
      </c>
      <c r="E29" s="32">
        <v>6000</v>
      </c>
      <c r="F29" s="37" t="s">
        <v>91</v>
      </c>
      <c r="G29" s="37" t="s">
        <v>91</v>
      </c>
      <c r="H29" s="37" t="s">
        <v>91</v>
      </c>
    </row>
    <row r="30" spans="1:8" s="124" customFormat="1" ht="12.75">
      <c r="A30" s="10"/>
      <c r="B30" s="12" t="s">
        <v>218</v>
      </c>
      <c r="C30" s="11" t="s">
        <v>266</v>
      </c>
      <c r="D30" s="32">
        <v>500</v>
      </c>
      <c r="E30" s="32">
        <v>500</v>
      </c>
      <c r="F30" s="37" t="s">
        <v>91</v>
      </c>
      <c r="G30" s="37" t="s">
        <v>91</v>
      </c>
      <c r="H30" s="37" t="s">
        <v>91</v>
      </c>
    </row>
    <row r="31" spans="1:8" s="124" customFormat="1" ht="12.75">
      <c r="A31" s="8"/>
      <c r="B31" s="96"/>
      <c r="C31" s="86" t="s">
        <v>242</v>
      </c>
      <c r="D31" s="52">
        <f>SUM(D29:D30)</f>
        <v>6500</v>
      </c>
      <c r="E31" s="52">
        <f>SUM(E29:E30)</f>
        <v>6500</v>
      </c>
      <c r="F31" s="18" t="s">
        <v>91</v>
      </c>
      <c r="G31" s="18" t="s">
        <v>91</v>
      </c>
      <c r="H31" s="18" t="s">
        <v>91</v>
      </c>
    </row>
    <row r="32" spans="1:8" s="124" customFormat="1" ht="41.25" customHeight="1">
      <c r="A32" s="10" t="s">
        <v>170</v>
      </c>
      <c r="B32" s="12"/>
      <c r="C32" s="14" t="s">
        <v>306</v>
      </c>
      <c r="D32" s="32"/>
      <c r="E32" s="32"/>
      <c r="F32" s="32"/>
      <c r="G32" s="32"/>
      <c r="H32" s="32"/>
    </row>
    <row r="33" spans="1:8" s="124" customFormat="1" ht="12.75">
      <c r="A33" s="10"/>
      <c r="B33" s="12" t="s">
        <v>236</v>
      </c>
      <c r="C33" s="11" t="s">
        <v>175</v>
      </c>
      <c r="D33" s="32">
        <v>200</v>
      </c>
      <c r="E33" s="32">
        <v>200</v>
      </c>
      <c r="F33" s="37" t="s">
        <v>91</v>
      </c>
      <c r="G33" s="37" t="s">
        <v>91</v>
      </c>
      <c r="H33" s="37" t="s">
        <v>91</v>
      </c>
    </row>
    <row r="34" spans="1:8" s="144" customFormat="1" ht="12.75">
      <c r="A34" s="20"/>
      <c r="B34" s="93"/>
      <c r="C34" s="83" t="s">
        <v>176</v>
      </c>
      <c r="D34" s="50">
        <f>SUM(D33:D33)</f>
        <v>200</v>
      </c>
      <c r="E34" s="50">
        <f>SUM(E33:E33)</f>
        <v>200</v>
      </c>
      <c r="F34" s="51" t="s">
        <v>91</v>
      </c>
      <c r="G34" s="51" t="s">
        <v>91</v>
      </c>
      <c r="H34" s="51" t="s">
        <v>91</v>
      </c>
    </row>
    <row r="35" spans="1:8" s="124" customFormat="1" ht="41.25" customHeight="1">
      <c r="A35" s="10">
        <v>75616</v>
      </c>
      <c r="B35" s="12"/>
      <c r="C35" s="14" t="s">
        <v>307</v>
      </c>
      <c r="D35" s="32"/>
      <c r="E35" s="32"/>
      <c r="F35" s="32"/>
      <c r="G35" s="32"/>
      <c r="H35" s="32"/>
    </row>
    <row r="36" spans="1:8" s="124" customFormat="1" ht="12.75">
      <c r="A36" s="10"/>
      <c r="B36" s="12" t="s">
        <v>226</v>
      </c>
      <c r="C36" s="11" t="s">
        <v>177</v>
      </c>
      <c r="D36" s="32">
        <v>1500</v>
      </c>
      <c r="E36" s="32">
        <v>1500</v>
      </c>
      <c r="F36" s="37" t="s">
        <v>91</v>
      </c>
      <c r="G36" s="37" t="s">
        <v>91</v>
      </c>
      <c r="H36" s="37" t="s">
        <v>91</v>
      </c>
    </row>
    <row r="37" spans="1:8" s="124" customFormat="1" ht="12.75">
      <c r="A37" s="10"/>
      <c r="B37" s="12" t="s">
        <v>236</v>
      </c>
      <c r="C37" s="11" t="s">
        <v>175</v>
      </c>
      <c r="D37" s="32">
        <v>40000</v>
      </c>
      <c r="E37" s="32">
        <v>40000</v>
      </c>
      <c r="F37" s="37" t="s">
        <v>91</v>
      </c>
      <c r="G37" s="37" t="s">
        <v>91</v>
      </c>
      <c r="H37" s="37" t="s">
        <v>91</v>
      </c>
    </row>
    <row r="38" spans="1:8" s="124" customFormat="1" ht="12.75">
      <c r="A38" s="10"/>
      <c r="B38" s="93"/>
      <c r="C38" s="80" t="s">
        <v>176</v>
      </c>
      <c r="D38" s="47">
        <f>SUM(D36:D37)</f>
        <v>41500</v>
      </c>
      <c r="E38" s="47">
        <f>SUM(E36:E37)</f>
        <v>41500</v>
      </c>
      <c r="F38" s="54" t="s">
        <v>91</v>
      </c>
      <c r="G38" s="54" t="s">
        <v>91</v>
      </c>
      <c r="H38" s="54" t="s">
        <v>91</v>
      </c>
    </row>
    <row r="39" spans="1:8" s="124" customFormat="1" ht="25.5">
      <c r="A39" s="166" t="s">
        <v>184</v>
      </c>
      <c r="B39" s="12"/>
      <c r="C39" s="14" t="s">
        <v>244</v>
      </c>
      <c r="D39" s="32"/>
      <c r="E39" s="32"/>
      <c r="F39" s="32"/>
      <c r="G39" s="32"/>
      <c r="H39" s="32"/>
    </row>
    <row r="40" spans="1:8" s="124" customFormat="1" ht="12.75">
      <c r="A40" s="167"/>
      <c r="B40" s="12" t="s">
        <v>222</v>
      </c>
      <c r="C40" s="11" t="s">
        <v>268</v>
      </c>
      <c r="D40" s="32">
        <v>670762</v>
      </c>
      <c r="E40" s="32">
        <v>670762</v>
      </c>
      <c r="F40" s="37" t="s">
        <v>91</v>
      </c>
      <c r="G40" s="37" t="s">
        <v>91</v>
      </c>
      <c r="H40" s="37" t="s">
        <v>91</v>
      </c>
    </row>
    <row r="41" spans="1:8" s="124" customFormat="1" ht="12.75">
      <c r="A41" s="168"/>
      <c r="B41" s="12" t="s">
        <v>223</v>
      </c>
      <c r="C41" s="11" t="s">
        <v>269</v>
      </c>
      <c r="D41" s="32">
        <v>4000</v>
      </c>
      <c r="E41" s="32">
        <v>4000</v>
      </c>
      <c r="F41" s="37" t="s">
        <v>91</v>
      </c>
      <c r="G41" s="37" t="s">
        <v>91</v>
      </c>
      <c r="H41" s="37" t="s">
        <v>91</v>
      </c>
    </row>
    <row r="42" spans="1:8" s="124" customFormat="1" ht="12.75">
      <c r="A42" s="8"/>
      <c r="B42" s="96"/>
      <c r="C42" s="86" t="s">
        <v>185</v>
      </c>
      <c r="D42" s="52">
        <f>SUM(D40:D41)</f>
        <v>674762</v>
      </c>
      <c r="E42" s="52">
        <f>SUM(E40:E41)</f>
        <v>674762</v>
      </c>
      <c r="F42" s="18" t="s">
        <v>91</v>
      </c>
      <c r="G42" s="18" t="s">
        <v>91</v>
      </c>
      <c r="H42" s="18" t="s">
        <v>91</v>
      </c>
    </row>
    <row r="43" spans="1:8" s="124" customFormat="1" ht="12.75">
      <c r="A43" s="24"/>
      <c r="B43" s="98"/>
      <c r="C43" s="25" t="s">
        <v>186</v>
      </c>
      <c r="D43" s="35">
        <f>SUM(D42,D38,D34,D31)</f>
        <v>722962</v>
      </c>
      <c r="E43" s="35">
        <f>SUM(E42,E38,E34,E31)</f>
        <v>722962</v>
      </c>
      <c r="F43" s="36" t="s">
        <v>91</v>
      </c>
      <c r="G43" s="36" t="s">
        <v>91</v>
      </c>
      <c r="H43" s="36" t="s">
        <v>91</v>
      </c>
    </row>
    <row r="44" spans="1:8" s="124" customFormat="1" ht="12.75">
      <c r="A44" s="42" t="s">
        <v>100</v>
      </c>
      <c r="B44" s="101"/>
      <c r="C44" s="44" t="s">
        <v>102</v>
      </c>
      <c r="D44" s="31"/>
      <c r="E44" s="31"/>
      <c r="F44" s="31"/>
      <c r="G44" s="31"/>
      <c r="H44" s="31"/>
    </row>
    <row r="45" spans="1:8" s="124" customFormat="1" ht="25.5">
      <c r="A45" s="10" t="s">
        <v>187</v>
      </c>
      <c r="B45" s="95"/>
      <c r="C45" s="14" t="s">
        <v>188</v>
      </c>
      <c r="D45" s="32"/>
      <c r="E45" s="32"/>
      <c r="F45" s="32"/>
      <c r="G45" s="32"/>
      <c r="H45" s="32"/>
    </row>
    <row r="46" spans="1:8" s="124" customFormat="1" ht="12.75">
      <c r="A46" s="128"/>
      <c r="B46" s="12" t="s">
        <v>237</v>
      </c>
      <c r="C46" s="11" t="s">
        <v>197</v>
      </c>
      <c r="D46" s="32">
        <v>3329537</v>
      </c>
      <c r="E46" s="32">
        <v>3329537</v>
      </c>
      <c r="F46" s="37" t="s">
        <v>91</v>
      </c>
      <c r="G46" s="37" t="s">
        <v>91</v>
      </c>
      <c r="H46" s="37" t="s">
        <v>91</v>
      </c>
    </row>
    <row r="47" spans="1:8" s="124" customFormat="1" ht="12.75">
      <c r="A47" s="169">
        <v>75807</v>
      </c>
      <c r="B47" s="94"/>
      <c r="C47" s="46" t="s">
        <v>238</v>
      </c>
      <c r="D47" s="47"/>
      <c r="E47" s="47"/>
      <c r="F47" s="47"/>
      <c r="G47" s="47"/>
      <c r="H47" s="47"/>
    </row>
    <row r="48" spans="1:8" s="124" customFormat="1" ht="12.75">
      <c r="A48" s="168"/>
      <c r="B48" s="12" t="s">
        <v>237</v>
      </c>
      <c r="C48" s="11" t="s">
        <v>189</v>
      </c>
      <c r="D48" s="32">
        <v>1081201</v>
      </c>
      <c r="E48" s="32">
        <v>1081201</v>
      </c>
      <c r="F48" s="37" t="s">
        <v>91</v>
      </c>
      <c r="G48" s="37" t="s">
        <v>91</v>
      </c>
      <c r="H48" s="37" t="s">
        <v>91</v>
      </c>
    </row>
    <row r="49" spans="1:8" s="124" customFormat="1" ht="12.75">
      <c r="A49" s="45">
        <v>75814</v>
      </c>
      <c r="B49" s="94"/>
      <c r="C49" s="46" t="s">
        <v>103</v>
      </c>
      <c r="D49" s="47"/>
      <c r="E49" s="47"/>
      <c r="F49" s="47"/>
      <c r="G49" s="47"/>
      <c r="H49" s="47"/>
    </row>
    <row r="50" spans="1:8" s="124" customFormat="1" ht="12.75">
      <c r="A50" s="8"/>
      <c r="B50" s="17" t="s">
        <v>345</v>
      </c>
      <c r="C50" s="62" t="s">
        <v>346</v>
      </c>
      <c r="D50" s="32">
        <v>1078</v>
      </c>
      <c r="E50" s="32">
        <v>1078</v>
      </c>
      <c r="F50" s="37"/>
      <c r="G50" s="37"/>
      <c r="H50" s="37"/>
    </row>
    <row r="51" spans="1:8" s="124" customFormat="1" ht="12.75">
      <c r="A51" s="24"/>
      <c r="B51" s="98"/>
      <c r="C51" s="25" t="s">
        <v>109</v>
      </c>
      <c r="D51" s="35">
        <f>SUM(D46:D50)</f>
        <v>4411816</v>
      </c>
      <c r="E51" s="35">
        <f>SUM(E46:E50)</f>
        <v>4411816</v>
      </c>
      <c r="F51" s="36" t="s">
        <v>91</v>
      </c>
      <c r="G51" s="36" t="s">
        <v>91</v>
      </c>
      <c r="H51" s="36" t="s">
        <v>91</v>
      </c>
    </row>
    <row r="52" spans="1:8" s="124" customFormat="1" ht="12.75">
      <c r="A52" s="42">
        <v>852</v>
      </c>
      <c r="B52" s="97"/>
      <c r="C52" s="44" t="s">
        <v>229</v>
      </c>
      <c r="D52" s="31"/>
      <c r="E52" s="31"/>
      <c r="F52" s="31"/>
      <c r="G52" s="31"/>
      <c r="H52" s="31"/>
    </row>
    <row r="53" spans="1:8" s="124" customFormat="1" ht="25.5">
      <c r="A53" s="121">
        <v>85212</v>
      </c>
      <c r="B53" s="12"/>
      <c r="C53" s="122" t="s">
        <v>294</v>
      </c>
      <c r="D53" s="32"/>
      <c r="E53" s="32"/>
      <c r="F53" s="32"/>
      <c r="G53" s="32"/>
      <c r="H53" s="32"/>
    </row>
    <row r="54" spans="1:8" s="124" customFormat="1" ht="25.5">
      <c r="A54" s="58"/>
      <c r="B54" s="12" t="s">
        <v>220</v>
      </c>
      <c r="C54" s="13" t="s">
        <v>195</v>
      </c>
      <c r="D54" s="32">
        <v>1433000</v>
      </c>
      <c r="E54" s="37" t="s">
        <v>91</v>
      </c>
      <c r="F54" s="32">
        <v>1433000</v>
      </c>
      <c r="G54" s="32"/>
      <c r="H54" s="32"/>
    </row>
    <row r="55" spans="1:8" s="124" customFormat="1" ht="38.25">
      <c r="A55" s="45">
        <v>85213</v>
      </c>
      <c r="B55" s="94"/>
      <c r="C55" s="46" t="s">
        <v>274</v>
      </c>
      <c r="D55" s="47"/>
      <c r="E55" s="47"/>
      <c r="F55" s="47"/>
      <c r="G55" s="47"/>
      <c r="H55" s="47"/>
    </row>
    <row r="56" spans="1:8" s="124" customFormat="1" ht="27" customHeight="1">
      <c r="A56" s="134"/>
      <c r="B56" s="55" t="s">
        <v>220</v>
      </c>
      <c r="C56" s="21" t="s">
        <v>195</v>
      </c>
      <c r="D56" s="22">
        <v>12000</v>
      </c>
      <c r="E56" s="53" t="s">
        <v>91</v>
      </c>
      <c r="F56" s="22">
        <v>12000</v>
      </c>
      <c r="G56" s="53" t="s">
        <v>91</v>
      </c>
      <c r="H56" s="53" t="s">
        <v>91</v>
      </c>
    </row>
    <row r="57" spans="1:8" s="124" customFormat="1" ht="25.5">
      <c r="A57" s="166">
        <v>85214</v>
      </c>
      <c r="B57" s="12"/>
      <c r="C57" s="14" t="s">
        <v>211</v>
      </c>
      <c r="D57" s="32"/>
      <c r="E57" s="32"/>
      <c r="F57" s="32"/>
      <c r="G57" s="32"/>
      <c r="H57" s="32"/>
    </row>
    <row r="58" spans="1:8" s="124" customFormat="1" ht="27" customHeight="1">
      <c r="A58" s="167"/>
      <c r="B58" s="12" t="s">
        <v>220</v>
      </c>
      <c r="C58" s="11" t="s">
        <v>195</v>
      </c>
      <c r="D58" s="32">
        <v>85000</v>
      </c>
      <c r="E58" s="37" t="s">
        <v>91</v>
      </c>
      <c r="F58" s="32">
        <v>85000</v>
      </c>
      <c r="G58" s="37" t="s">
        <v>91</v>
      </c>
      <c r="H58" s="37" t="s">
        <v>91</v>
      </c>
    </row>
    <row r="59" spans="1:8" s="124" customFormat="1" ht="25.5">
      <c r="A59" s="168"/>
      <c r="B59" s="12" t="s">
        <v>303</v>
      </c>
      <c r="C59" s="11" t="s">
        <v>304</v>
      </c>
      <c r="D59" s="32">
        <v>74000</v>
      </c>
      <c r="E59" s="32">
        <v>74000</v>
      </c>
      <c r="F59" s="37" t="s">
        <v>91</v>
      </c>
      <c r="G59" s="37" t="s">
        <v>91</v>
      </c>
      <c r="H59" s="37" t="s">
        <v>91</v>
      </c>
    </row>
    <row r="60" spans="1:8" s="124" customFormat="1" ht="12.75">
      <c r="A60" s="20"/>
      <c r="B60" s="93"/>
      <c r="C60" s="85" t="s">
        <v>239</v>
      </c>
      <c r="D60" s="50">
        <f>SUM(D58:D59)</f>
        <v>159000</v>
      </c>
      <c r="E60" s="50">
        <f>SUM(E58:E59)</f>
        <v>74000</v>
      </c>
      <c r="F60" s="50">
        <f>SUM(F58:F59)</f>
        <v>85000</v>
      </c>
      <c r="G60" s="51" t="s">
        <v>91</v>
      </c>
      <c r="H60" s="51" t="s">
        <v>91</v>
      </c>
    </row>
    <row r="61" spans="1:8" s="124" customFormat="1" ht="12.75">
      <c r="A61" s="169">
        <v>85219</v>
      </c>
      <c r="B61" s="94"/>
      <c r="C61" s="46" t="s">
        <v>134</v>
      </c>
      <c r="D61" s="47"/>
      <c r="E61" s="47"/>
      <c r="F61" s="47"/>
      <c r="G61" s="47"/>
      <c r="H61" s="47"/>
    </row>
    <row r="62" spans="1:8" s="124" customFormat="1" ht="27" customHeight="1">
      <c r="A62" s="170"/>
      <c r="B62" s="12" t="s">
        <v>303</v>
      </c>
      <c r="C62" s="11" t="s">
        <v>304</v>
      </c>
      <c r="D62" s="32">
        <v>88000</v>
      </c>
      <c r="E62" s="38">
        <v>88000</v>
      </c>
      <c r="F62" s="37" t="s">
        <v>91</v>
      </c>
      <c r="G62" s="37" t="s">
        <v>91</v>
      </c>
      <c r="H62" s="37" t="s">
        <v>91</v>
      </c>
    </row>
    <row r="63" spans="1:8" s="124" customFormat="1" ht="12.75">
      <c r="A63" s="24"/>
      <c r="B63" s="98"/>
      <c r="C63" s="25" t="s">
        <v>240</v>
      </c>
      <c r="D63" s="35">
        <f>SUM(D62,D60,D56,D54)</f>
        <v>1692000</v>
      </c>
      <c r="E63" s="35">
        <f>SUM(,E62,E60,E56,E54)</f>
        <v>162000</v>
      </c>
      <c r="F63" s="35">
        <f>SUM(,F62,F60,F56,F54)</f>
        <v>1530000</v>
      </c>
      <c r="G63" s="36" t="s">
        <v>91</v>
      </c>
      <c r="H63" s="36" t="s">
        <v>91</v>
      </c>
    </row>
    <row r="64" spans="1:8" s="124" customFormat="1" ht="12.75">
      <c r="A64" s="42" t="s">
        <v>146</v>
      </c>
      <c r="B64" s="43"/>
      <c r="C64" s="44" t="s">
        <v>148</v>
      </c>
      <c r="D64" s="32"/>
      <c r="E64" s="32"/>
      <c r="F64" s="32"/>
      <c r="G64" s="32"/>
      <c r="H64" s="32"/>
    </row>
    <row r="65" spans="1:8" s="124" customFormat="1" ht="12.75">
      <c r="A65" s="10">
        <v>92195</v>
      </c>
      <c r="B65" s="10"/>
      <c r="C65" s="14" t="s">
        <v>28</v>
      </c>
      <c r="D65" s="32"/>
      <c r="E65" s="32"/>
      <c r="F65" s="32"/>
      <c r="G65" s="32"/>
      <c r="H65" s="32"/>
    </row>
    <row r="66" spans="1:8" s="124" customFormat="1" ht="25.5">
      <c r="A66" s="127"/>
      <c r="B66" s="10">
        <v>2701</v>
      </c>
      <c r="C66" s="11" t="s">
        <v>330</v>
      </c>
      <c r="D66" s="32">
        <v>21000</v>
      </c>
      <c r="E66" s="32">
        <v>21000</v>
      </c>
      <c r="F66" s="37" t="s">
        <v>91</v>
      </c>
      <c r="G66" s="37" t="s">
        <v>91</v>
      </c>
      <c r="H66" s="37" t="s">
        <v>91</v>
      </c>
    </row>
    <row r="67" spans="1:8" s="124" customFormat="1" ht="12.75">
      <c r="A67" s="155"/>
      <c r="B67" s="74"/>
      <c r="C67" s="25" t="s">
        <v>151</v>
      </c>
      <c r="D67" s="35">
        <f>SUM(D66,D64,D52)</f>
        <v>21000</v>
      </c>
      <c r="E67" s="35">
        <f>SUM(E66,E64,E52)</f>
        <v>21000</v>
      </c>
      <c r="F67" s="36" t="s">
        <v>91</v>
      </c>
      <c r="G67" s="36" t="s">
        <v>91</v>
      </c>
      <c r="H67" s="36" t="s">
        <v>91</v>
      </c>
    </row>
    <row r="68" spans="1:8" s="124" customFormat="1" ht="18.75">
      <c r="A68" s="27"/>
      <c r="B68" s="103"/>
      <c r="C68" s="29" t="s">
        <v>191</v>
      </c>
      <c r="D68" s="41">
        <f>SUM(D67,D63,D51,D43,D26,D22,D18)</f>
        <v>6921638</v>
      </c>
      <c r="E68" s="41">
        <f>SUM(E67,E63,E51,E43,E26,E22,E18)</f>
        <v>5317778</v>
      </c>
      <c r="F68" s="41">
        <f>SUM(F67,F63,F51,F43,F26,F22,F18)</f>
        <v>1595060</v>
      </c>
      <c r="G68" s="79" t="s">
        <v>91</v>
      </c>
      <c r="H68" s="41">
        <f>SUM(H67,H63,H51,H43,H26,H22,H18)</f>
        <v>8800</v>
      </c>
    </row>
  </sheetData>
  <mergeCells count="12">
    <mergeCell ref="A57:A59"/>
    <mergeCell ref="A61:A62"/>
    <mergeCell ref="A39:A41"/>
    <mergeCell ref="A47:A48"/>
    <mergeCell ref="A16:A17"/>
    <mergeCell ref="G2:H2"/>
    <mergeCell ref="G3:H3"/>
    <mergeCell ref="G4:H4"/>
    <mergeCell ref="B10:B11"/>
    <mergeCell ref="C10:C11"/>
    <mergeCell ref="D10:D11"/>
    <mergeCell ref="E10:H10"/>
  </mergeCells>
  <printOptions/>
  <pageMargins left="0.7874015748031497" right="0.7874015748031497" top="0.5511811023622047" bottom="0.5511811023622047" header="0.5118110236220472" footer="0.5118110236220472"/>
  <pageSetup horizontalDpi="600" verticalDpi="600" orientation="landscape" paperSize="9" scale="92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57"/>
  <sheetViews>
    <sheetView showGridLines="0" view="pageBreakPreview" zoomScale="75" zoomScaleNormal="75" zoomScaleSheetLayoutView="75" workbookViewId="0" topLeftCell="A1">
      <selection activeCell="G4" sqref="G4:H4"/>
    </sheetView>
  </sheetViews>
  <sheetFormatPr defaultColWidth="9.140625" defaultRowHeight="12.75"/>
  <cols>
    <col min="2" max="2" width="9.421875" style="0" bestFit="1" customWidth="1"/>
    <col min="3" max="3" width="49.7109375" style="0" customWidth="1"/>
    <col min="4" max="4" width="15.140625" style="0" customWidth="1"/>
    <col min="5" max="8" width="14.7109375" style="0" customWidth="1"/>
  </cols>
  <sheetData>
    <row r="1" spans="7:8" ht="12.75">
      <c r="G1" s="106" t="s">
        <v>207</v>
      </c>
      <c r="H1" s="7"/>
    </row>
    <row r="2" spans="7:8" ht="12.75">
      <c r="G2" s="173" t="s">
        <v>351</v>
      </c>
      <c r="H2" s="173"/>
    </row>
    <row r="3" spans="7:8" ht="12.75">
      <c r="G3" s="173" t="s">
        <v>352</v>
      </c>
      <c r="H3" s="173"/>
    </row>
    <row r="4" spans="7:8" ht="12.75">
      <c r="G4" s="173" t="s">
        <v>353</v>
      </c>
      <c r="H4" s="173"/>
    </row>
    <row r="5" spans="7:8" ht="12.75">
      <c r="G5" s="7"/>
      <c r="H5" s="7"/>
    </row>
    <row r="6" spans="7:8" ht="12.75">
      <c r="G6" s="7"/>
      <c r="H6" s="7"/>
    </row>
    <row r="7" spans="7:8" ht="12.75">
      <c r="G7" s="7"/>
      <c r="H7" s="7"/>
    </row>
    <row r="8" spans="7:8" ht="12.75">
      <c r="G8" s="7"/>
      <c r="H8" s="7"/>
    </row>
    <row r="9" spans="7:8" ht="12.75">
      <c r="G9" s="7"/>
      <c r="H9" s="7"/>
    </row>
    <row r="10" spans="1:9" ht="12.75">
      <c r="A10" s="2" t="s">
        <v>0</v>
      </c>
      <c r="B10" s="167" t="s">
        <v>1</v>
      </c>
      <c r="C10" s="167" t="s">
        <v>2</v>
      </c>
      <c r="D10" s="167" t="s">
        <v>3</v>
      </c>
      <c r="E10" s="167" t="s">
        <v>4</v>
      </c>
      <c r="F10" s="167"/>
      <c r="G10" s="167"/>
      <c r="H10" s="167"/>
      <c r="I10" s="1"/>
    </row>
    <row r="11" spans="1:9" ht="12.75">
      <c r="A11" s="167" t="s">
        <v>5</v>
      </c>
      <c r="B11" s="167"/>
      <c r="C11" s="167"/>
      <c r="D11" s="167"/>
      <c r="E11" s="167"/>
      <c r="F11" s="167"/>
      <c r="G11" s="167"/>
      <c r="H11" s="167"/>
      <c r="I11" s="1"/>
    </row>
    <row r="12" spans="1:9" ht="99" customHeight="1">
      <c r="A12" s="167"/>
      <c r="B12" s="167"/>
      <c r="C12" s="167"/>
      <c r="D12" s="167"/>
      <c r="E12" s="3" t="s">
        <v>6</v>
      </c>
      <c r="F12" s="3" t="s">
        <v>7</v>
      </c>
      <c r="G12" s="3" t="s">
        <v>8</v>
      </c>
      <c r="H12" s="3" t="s">
        <v>9</v>
      </c>
      <c r="I12" s="1"/>
    </row>
    <row r="13" spans="1:9" ht="12.75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1"/>
    </row>
    <row r="14" spans="1:8" s="124" customFormat="1" ht="12.75">
      <c r="A14" s="42" t="s">
        <v>18</v>
      </c>
      <c r="B14" s="43"/>
      <c r="C14" s="44" t="s">
        <v>21</v>
      </c>
      <c r="D14" s="31"/>
      <c r="E14" s="31"/>
      <c r="F14" s="31"/>
      <c r="G14" s="31"/>
      <c r="H14" s="31"/>
    </row>
    <row r="15" spans="1:8" s="147" customFormat="1" ht="12.75">
      <c r="A15" s="12" t="s">
        <v>19</v>
      </c>
      <c r="B15" s="12"/>
      <c r="C15" s="145" t="s">
        <v>245</v>
      </c>
      <c r="D15" s="146"/>
      <c r="E15" s="146"/>
      <c r="F15" s="146"/>
      <c r="G15" s="146"/>
      <c r="H15" s="146"/>
    </row>
    <row r="16" spans="1:8" s="124" customFormat="1" ht="12.75">
      <c r="A16" s="128"/>
      <c r="B16" s="10">
        <v>4270</v>
      </c>
      <c r="C16" s="11" t="s">
        <v>33</v>
      </c>
      <c r="D16" s="32">
        <v>10000</v>
      </c>
      <c r="E16" s="32">
        <v>10000</v>
      </c>
      <c r="F16" s="37" t="s">
        <v>91</v>
      </c>
      <c r="G16" s="37" t="s">
        <v>91</v>
      </c>
      <c r="H16" s="37" t="s">
        <v>91</v>
      </c>
    </row>
    <row r="17" spans="1:8" s="124" customFormat="1" ht="12.75">
      <c r="A17" s="94" t="s">
        <v>276</v>
      </c>
      <c r="B17" s="45"/>
      <c r="C17" s="46" t="s">
        <v>277</v>
      </c>
      <c r="D17" s="47"/>
      <c r="E17" s="47"/>
      <c r="F17" s="54"/>
      <c r="G17" s="54"/>
      <c r="H17" s="54"/>
    </row>
    <row r="18" spans="1:8" s="124" customFormat="1" ht="12.75">
      <c r="A18" s="128"/>
      <c r="B18" s="10">
        <v>6050</v>
      </c>
      <c r="C18" s="11" t="s">
        <v>200</v>
      </c>
      <c r="D18" s="22">
        <f>SUM(D20:D24)</f>
        <v>918000</v>
      </c>
      <c r="E18" s="22">
        <f>SUM(E20:E24)</f>
        <v>918000</v>
      </c>
      <c r="F18" s="53" t="s">
        <v>91</v>
      </c>
      <c r="G18" s="53" t="s">
        <v>91</v>
      </c>
      <c r="H18" s="53" t="s">
        <v>91</v>
      </c>
    </row>
    <row r="19" spans="1:8" s="124" customFormat="1" ht="12.75">
      <c r="A19" s="10"/>
      <c r="B19" s="10"/>
      <c r="C19" s="62" t="s">
        <v>215</v>
      </c>
      <c r="D19" s="32"/>
      <c r="E19" s="32"/>
      <c r="F19" s="37"/>
      <c r="G19" s="37"/>
      <c r="H19" s="37"/>
    </row>
    <row r="20" spans="1:8" s="124" customFormat="1" ht="25.5">
      <c r="A20" s="10"/>
      <c r="B20" s="12" t="s">
        <v>246</v>
      </c>
      <c r="C20" s="104" t="s">
        <v>278</v>
      </c>
      <c r="D20" s="32">
        <v>200000</v>
      </c>
      <c r="E20" s="32">
        <v>200000</v>
      </c>
      <c r="F20" s="37" t="s">
        <v>91</v>
      </c>
      <c r="G20" s="37" t="s">
        <v>91</v>
      </c>
      <c r="H20" s="37" t="s">
        <v>91</v>
      </c>
    </row>
    <row r="21" spans="1:8" s="124" customFormat="1" ht="25.5">
      <c r="A21" s="10"/>
      <c r="B21" s="12" t="s">
        <v>248</v>
      </c>
      <c r="C21" s="104" t="s">
        <v>315</v>
      </c>
      <c r="D21" s="32">
        <v>600000</v>
      </c>
      <c r="E21" s="32">
        <v>600000</v>
      </c>
      <c r="F21" s="37" t="s">
        <v>91</v>
      </c>
      <c r="G21" s="37" t="s">
        <v>91</v>
      </c>
      <c r="H21" s="37" t="s">
        <v>91</v>
      </c>
    </row>
    <row r="22" spans="1:8" s="124" customFormat="1" ht="13.5" customHeight="1">
      <c r="A22" s="10"/>
      <c r="B22" s="12" t="s">
        <v>316</v>
      </c>
      <c r="C22" s="104" t="s">
        <v>317</v>
      </c>
      <c r="D22" s="32">
        <v>50000</v>
      </c>
      <c r="E22" s="32">
        <v>50000</v>
      </c>
      <c r="F22" s="37" t="s">
        <v>91</v>
      </c>
      <c r="G22" s="37" t="s">
        <v>91</v>
      </c>
      <c r="H22" s="37" t="s">
        <v>91</v>
      </c>
    </row>
    <row r="23" spans="1:8" s="124" customFormat="1" ht="13.5" customHeight="1">
      <c r="A23" s="10"/>
      <c r="B23" s="12" t="s">
        <v>340</v>
      </c>
      <c r="C23" s="104" t="s">
        <v>343</v>
      </c>
      <c r="D23" s="32">
        <v>50000</v>
      </c>
      <c r="E23" s="32">
        <v>50000</v>
      </c>
      <c r="F23" s="37"/>
      <c r="G23" s="37"/>
      <c r="H23" s="37"/>
    </row>
    <row r="24" spans="1:8" s="124" customFormat="1" ht="13.5" customHeight="1">
      <c r="A24" s="10"/>
      <c r="B24" s="12" t="s">
        <v>342</v>
      </c>
      <c r="C24" s="104" t="s">
        <v>341</v>
      </c>
      <c r="D24" s="32">
        <v>18000</v>
      </c>
      <c r="E24" s="32">
        <v>18000</v>
      </c>
      <c r="F24" s="37"/>
      <c r="G24" s="37"/>
      <c r="H24" s="37"/>
    </row>
    <row r="25" spans="1:8" s="124" customFormat="1" ht="12.75">
      <c r="A25" s="171" t="s">
        <v>23</v>
      </c>
      <c r="B25" s="56"/>
      <c r="C25" s="46" t="s">
        <v>25</v>
      </c>
      <c r="D25" s="47"/>
      <c r="E25" s="47"/>
      <c r="F25" s="54"/>
      <c r="G25" s="54"/>
      <c r="H25" s="54"/>
    </row>
    <row r="26" spans="1:8" s="124" customFormat="1" ht="25.5">
      <c r="A26" s="175"/>
      <c r="B26" s="20" t="s">
        <v>24</v>
      </c>
      <c r="C26" s="21" t="s">
        <v>26</v>
      </c>
      <c r="D26" s="22">
        <v>12600</v>
      </c>
      <c r="E26" s="22">
        <v>12600</v>
      </c>
      <c r="F26" s="53" t="s">
        <v>91</v>
      </c>
      <c r="G26" s="53" t="s">
        <v>91</v>
      </c>
      <c r="H26" s="53" t="s">
        <v>91</v>
      </c>
    </row>
    <row r="27" spans="1:8" s="124" customFormat="1" ht="12.75">
      <c r="A27" s="24"/>
      <c r="B27" s="26"/>
      <c r="C27" s="25" t="s">
        <v>29</v>
      </c>
      <c r="D27" s="35">
        <f>SUM(D16,D18,D26)</f>
        <v>940600</v>
      </c>
      <c r="E27" s="35">
        <f>SUM(E16,E18,E26)</f>
        <v>940600</v>
      </c>
      <c r="F27" s="36" t="s">
        <v>91</v>
      </c>
      <c r="G27" s="36" t="s">
        <v>91</v>
      </c>
      <c r="H27" s="36" t="s">
        <v>91</v>
      </c>
    </row>
    <row r="28" spans="1:8" s="124" customFormat="1" ht="25.5">
      <c r="A28" s="42">
        <v>400</v>
      </c>
      <c r="B28" s="43"/>
      <c r="C28" s="44" t="s">
        <v>332</v>
      </c>
      <c r="D28" s="32"/>
      <c r="E28" s="32"/>
      <c r="F28" s="32"/>
      <c r="G28" s="32"/>
      <c r="H28" s="32"/>
    </row>
    <row r="29" spans="1:8" s="124" customFormat="1" ht="12.75">
      <c r="A29" s="121">
        <v>40095</v>
      </c>
      <c r="B29" s="10"/>
      <c r="C29" s="14" t="s">
        <v>28</v>
      </c>
      <c r="D29" s="32"/>
      <c r="E29" s="32"/>
      <c r="F29" s="32"/>
      <c r="G29" s="32"/>
      <c r="H29" s="32"/>
    </row>
    <row r="30" spans="1:8" s="124" customFormat="1" ht="12.75">
      <c r="A30" s="10"/>
      <c r="B30" s="12" t="s">
        <v>20</v>
      </c>
      <c r="C30" s="104" t="s">
        <v>22</v>
      </c>
      <c r="D30" s="32">
        <v>0</v>
      </c>
      <c r="E30" s="32">
        <v>0</v>
      </c>
      <c r="F30" s="37" t="s">
        <v>91</v>
      </c>
      <c r="G30" s="37" t="s">
        <v>91</v>
      </c>
      <c r="H30" s="37" t="s">
        <v>91</v>
      </c>
    </row>
    <row r="31" spans="1:8" s="124" customFormat="1" ht="12.75">
      <c r="A31" s="60"/>
      <c r="B31" s="61"/>
      <c r="C31" s="25" t="s">
        <v>333</v>
      </c>
      <c r="D31" s="35">
        <f>SUM(D30)</f>
        <v>0</v>
      </c>
      <c r="E31" s="35">
        <f>SUM(E30)</f>
        <v>0</v>
      </c>
      <c r="F31" s="36" t="s">
        <v>91</v>
      </c>
      <c r="G31" s="36" t="s">
        <v>91</v>
      </c>
      <c r="H31" s="36" t="s">
        <v>91</v>
      </c>
    </row>
    <row r="32" spans="1:8" s="124" customFormat="1" ht="12.75">
      <c r="A32" s="42" t="s">
        <v>30</v>
      </c>
      <c r="B32" s="43"/>
      <c r="C32" s="44" t="s">
        <v>31</v>
      </c>
      <c r="D32" s="32"/>
      <c r="E32" s="32"/>
      <c r="F32" s="32"/>
      <c r="G32" s="32"/>
      <c r="H32" s="32"/>
    </row>
    <row r="33" spans="1:8" s="124" customFormat="1" ht="12.75">
      <c r="A33" s="121">
        <v>60014</v>
      </c>
      <c r="B33" s="10"/>
      <c r="C33" s="14" t="s">
        <v>319</v>
      </c>
      <c r="D33" s="32"/>
      <c r="E33" s="32"/>
      <c r="F33" s="32"/>
      <c r="G33" s="32"/>
      <c r="H33" s="32"/>
    </row>
    <row r="34" spans="1:8" s="124" customFormat="1" ht="38.25">
      <c r="A34" s="10"/>
      <c r="B34" s="12" t="s">
        <v>221</v>
      </c>
      <c r="C34" s="104" t="s">
        <v>337</v>
      </c>
      <c r="D34" s="32">
        <v>50000</v>
      </c>
      <c r="E34" s="37" t="s">
        <v>91</v>
      </c>
      <c r="F34" s="37" t="s">
        <v>91</v>
      </c>
      <c r="G34" s="37" t="s">
        <v>91</v>
      </c>
      <c r="H34" s="38">
        <v>50000</v>
      </c>
    </row>
    <row r="35" spans="1:8" s="150" customFormat="1" ht="12.75">
      <c r="A35" s="171">
        <v>60016</v>
      </c>
      <c r="B35" s="45"/>
      <c r="C35" s="46" t="s">
        <v>32</v>
      </c>
      <c r="D35" s="47"/>
      <c r="E35" s="47"/>
      <c r="F35" s="47"/>
      <c r="G35" s="47"/>
      <c r="H35" s="47"/>
    </row>
    <row r="36" spans="1:8" s="124" customFormat="1" ht="12.75">
      <c r="A36" s="172"/>
      <c r="B36" s="10">
        <v>4270</v>
      </c>
      <c r="C36" s="11" t="s">
        <v>33</v>
      </c>
      <c r="D36" s="32">
        <v>64078</v>
      </c>
      <c r="E36" s="32">
        <v>64078</v>
      </c>
      <c r="F36" s="37" t="s">
        <v>91</v>
      </c>
      <c r="G36" s="37" t="s">
        <v>91</v>
      </c>
      <c r="H36" s="37" t="s">
        <v>91</v>
      </c>
    </row>
    <row r="37" spans="1:8" s="124" customFormat="1" ht="12.75">
      <c r="A37" s="10"/>
      <c r="B37" s="10">
        <v>4300</v>
      </c>
      <c r="C37" s="11" t="s">
        <v>328</v>
      </c>
      <c r="D37" s="32">
        <v>10000</v>
      </c>
      <c r="E37" s="32">
        <v>10000</v>
      </c>
      <c r="F37" s="37" t="s">
        <v>91</v>
      </c>
      <c r="G37" s="37" t="s">
        <v>91</v>
      </c>
      <c r="H37" s="37" t="s">
        <v>91</v>
      </c>
    </row>
    <row r="38" spans="1:8" s="124" customFormat="1" ht="12.75">
      <c r="A38" s="128"/>
      <c r="B38" s="10">
        <v>6050</v>
      </c>
      <c r="C38" s="11" t="s">
        <v>200</v>
      </c>
      <c r="D38" s="22">
        <f>SUM(D40)</f>
        <v>50000</v>
      </c>
      <c r="E38" s="22">
        <f>SUM(E40)</f>
        <v>50000</v>
      </c>
      <c r="F38" s="53" t="s">
        <v>91</v>
      </c>
      <c r="G38" s="53" t="s">
        <v>91</v>
      </c>
      <c r="H38" s="53" t="s">
        <v>91</v>
      </c>
    </row>
    <row r="39" spans="1:8" s="124" customFormat="1" ht="12.75">
      <c r="A39" s="10"/>
      <c r="B39" s="10"/>
      <c r="C39" s="62" t="s">
        <v>215</v>
      </c>
      <c r="D39" s="32"/>
      <c r="E39" s="32"/>
      <c r="F39" s="37"/>
      <c r="G39" s="37"/>
      <c r="H39" s="37"/>
    </row>
    <row r="40" spans="1:8" s="124" customFormat="1" ht="25.5">
      <c r="A40" s="10"/>
      <c r="B40" s="12" t="s">
        <v>246</v>
      </c>
      <c r="C40" s="104" t="s">
        <v>318</v>
      </c>
      <c r="D40" s="32">
        <v>50000</v>
      </c>
      <c r="E40" s="32">
        <v>50000</v>
      </c>
      <c r="F40" s="37" t="s">
        <v>91</v>
      </c>
      <c r="G40" s="37" t="s">
        <v>91</v>
      </c>
      <c r="H40" s="37" t="s">
        <v>91</v>
      </c>
    </row>
    <row r="41" spans="1:8" s="124" customFormat="1" ht="12.75">
      <c r="A41" s="8"/>
      <c r="B41" s="81"/>
      <c r="C41" s="110" t="s">
        <v>34</v>
      </c>
      <c r="D41" s="47">
        <f>SUM(D36:D38)</f>
        <v>124078</v>
      </c>
      <c r="E41" s="47">
        <f>SUM(E36:E38)</f>
        <v>124078</v>
      </c>
      <c r="F41" s="54" t="s">
        <v>91</v>
      </c>
      <c r="G41" s="54" t="s">
        <v>91</v>
      </c>
      <c r="H41" s="54" t="s">
        <v>91</v>
      </c>
    </row>
    <row r="42" spans="1:8" s="124" customFormat="1" ht="12.75">
      <c r="A42" s="60"/>
      <c r="B42" s="61"/>
      <c r="C42" s="25" t="s">
        <v>35</v>
      </c>
      <c r="D42" s="35">
        <f>SUM(D41,D34)</f>
        <v>174078</v>
      </c>
      <c r="E42" s="35">
        <f>SUM(E41,E34)</f>
        <v>124078</v>
      </c>
      <c r="F42" s="36" t="s">
        <v>91</v>
      </c>
      <c r="G42" s="36" t="s">
        <v>91</v>
      </c>
      <c r="H42" s="160">
        <f>SUM(H34)</f>
        <v>50000</v>
      </c>
    </row>
    <row r="43" spans="1:8" s="124" customFormat="1" ht="12.75">
      <c r="A43" s="42">
        <v>630</v>
      </c>
      <c r="B43" s="43"/>
      <c r="C43" s="44" t="s">
        <v>279</v>
      </c>
      <c r="D43" s="32"/>
      <c r="E43" s="32"/>
      <c r="F43" s="32"/>
      <c r="G43" s="32"/>
      <c r="H43" s="32"/>
    </row>
    <row r="44" spans="1:8" s="124" customFormat="1" ht="12.75">
      <c r="A44" s="172">
        <v>63095</v>
      </c>
      <c r="B44" s="10"/>
      <c r="C44" s="14" t="s">
        <v>28</v>
      </c>
      <c r="D44" s="32"/>
      <c r="E44" s="32"/>
      <c r="F44" s="32"/>
      <c r="G44" s="32"/>
      <c r="H44" s="32"/>
    </row>
    <row r="45" spans="1:8" s="124" customFormat="1" ht="12.75">
      <c r="A45" s="172"/>
      <c r="B45" s="10">
        <v>4300</v>
      </c>
      <c r="C45" s="11" t="s">
        <v>22</v>
      </c>
      <c r="D45" s="32">
        <v>10000</v>
      </c>
      <c r="E45" s="32">
        <v>10000</v>
      </c>
      <c r="F45" s="37" t="s">
        <v>91</v>
      </c>
      <c r="G45" s="37" t="s">
        <v>91</v>
      </c>
      <c r="H45" s="37" t="s">
        <v>91</v>
      </c>
    </row>
    <row r="46" spans="1:8" s="124" customFormat="1" ht="12.75">
      <c r="A46" s="60"/>
      <c r="B46" s="61"/>
      <c r="C46" s="25" t="s">
        <v>336</v>
      </c>
      <c r="D46" s="35">
        <f>SUM(D45)</f>
        <v>10000</v>
      </c>
      <c r="E46" s="35">
        <f>SUM(E45)</f>
        <v>10000</v>
      </c>
      <c r="F46" s="36" t="s">
        <v>91</v>
      </c>
      <c r="G46" s="36" t="s">
        <v>91</v>
      </c>
      <c r="H46" s="36" t="s">
        <v>91</v>
      </c>
    </row>
    <row r="47" spans="1:8" s="124" customFormat="1" ht="12.75">
      <c r="A47" s="42" t="s">
        <v>36</v>
      </c>
      <c r="B47" s="43"/>
      <c r="C47" s="44" t="s">
        <v>39</v>
      </c>
      <c r="D47" s="32"/>
      <c r="E47" s="32"/>
      <c r="F47" s="32"/>
      <c r="G47" s="32"/>
      <c r="H47" s="32"/>
    </row>
    <row r="48" spans="1:8" s="124" customFormat="1" ht="12.75">
      <c r="A48" s="10" t="s">
        <v>37</v>
      </c>
      <c r="B48" s="10"/>
      <c r="C48" s="14" t="s">
        <v>40</v>
      </c>
      <c r="D48" s="32"/>
      <c r="E48" s="32"/>
      <c r="F48" s="32"/>
      <c r="G48" s="32"/>
      <c r="H48" s="32"/>
    </row>
    <row r="49" spans="1:8" s="124" customFormat="1" ht="12.75">
      <c r="A49" s="128"/>
      <c r="B49" s="10">
        <v>4300</v>
      </c>
      <c r="C49" s="11" t="s">
        <v>22</v>
      </c>
      <c r="D49" s="32">
        <v>42000</v>
      </c>
      <c r="E49" s="32">
        <v>42000</v>
      </c>
      <c r="F49" s="37" t="s">
        <v>91</v>
      </c>
      <c r="G49" s="37" t="s">
        <v>91</v>
      </c>
      <c r="H49" s="37" t="s">
        <v>91</v>
      </c>
    </row>
    <row r="50" spans="1:8" s="124" customFormat="1" ht="12.75">
      <c r="A50" s="159"/>
      <c r="B50" s="10">
        <v>6050</v>
      </c>
      <c r="C50" s="11" t="s">
        <v>200</v>
      </c>
      <c r="D50" s="22">
        <f>SUM(D52:D53)</f>
        <v>144573</v>
      </c>
      <c r="E50" s="22">
        <f>SUM(E52:E53)</f>
        <v>144573</v>
      </c>
      <c r="F50" s="53" t="s">
        <v>91</v>
      </c>
      <c r="G50" s="53" t="s">
        <v>91</v>
      </c>
      <c r="H50" s="53" t="s">
        <v>91</v>
      </c>
    </row>
    <row r="51" spans="1:8" s="124" customFormat="1" ht="12.75">
      <c r="A51" s="10"/>
      <c r="B51" s="10"/>
      <c r="C51" s="62" t="s">
        <v>215</v>
      </c>
      <c r="D51" s="32"/>
      <c r="E51" s="32"/>
      <c r="F51" s="37"/>
      <c r="G51" s="37"/>
      <c r="H51" s="37"/>
    </row>
    <row r="52" spans="1:8" s="124" customFormat="1" ht="25.5">
      <c r="A52" s="10"/>
      <c r="B52" s="12" t="s">
        <v>246</v>
      </c>
      <c r="C52" s="104" t="s">
        <v>335</v>
      </c>
      <c r="D52" s="32">
        <v>50000</v>
      </c>
      <c r="E52" s="32">
        <v>50000</v>
      </c>
      <c r="F52" s="37" t="s">
        <v>91</v>
      </c>
      <c r="G52" s="37" t="s">
        <v>91</v>
      </c>
      <c r="H52" s="37" t="s">
        <v>91</v>
      </c>
    </row>
    <row r="53" spans="1:8" s="124" customFormat="1" ht="25.5">
      <c r="A53" s="10"/>
      <c r="B53" s="55" t="s">
        <v>248</v>
      </c>
      <c r="C53" s="104" t="s">
        <v>344</v>
      </c>
      <c r="D53" s="32">
        <v>94573</v>
      </c>
      <c r="E53" s="32">
        <v>94573</v>
      </c>
      <c r="F53" s="37"/>
      <c r="G53" s="37"/>
      <c r="H53" s="37"/>
    </row>
    <row r="54" spans="1:8" s="124" customFormat="1" ht="12.75">
      <c r="A54" s="20"/>
      <c r="B54" s="84"/>
      <c r="C54" s="111" t="s">
        <v>42</v>
      </c>
      <c r="D54" s="50">
        <f>SUM(D49:D50)</f>
        <v>186573</v>
      </c>
      <c r="E54" s="50">
        <f>SUM(E49:E50)</f>
        <v>186573</v>
      </c>
      <c r="F54" s="51" t="s">
        <v>91</v>
      </c>
      <c r="G54" s="51" t="s">
        <v>91</v>
      </c>
      <c r="H54" s="51" t="s">
        <v>91</v>
      </c>
    </row>
    <row r="55" spans="1:8" s="124" customFormat="1" ht="12.75">
      <c r="A55" s="60"/>
      <c r="B55" s="61"/>
      <c r="C55" s="25" t="s">
        <v>43</v>
      </c>
      <c r="D55" s="35">
        <f>SUM(D54)</f>
        <v>186573</v>
      </c>
      <c r="E55" s="35">
        <f>SUM(E54)</f>
        <v>186573</v>
      </c>
      <c r="F55" s="36" t="s">
        <v>91</v>
      </c>
      <c r="G55" s="36" t="s">
        <v>91</v>
      </c>
      <c r="H55" s="36" t="s">
        <v>91</v>
      </c>
    </row>
    <row r="56" spans="1:8" s="124" customFormat="1" ht="12.75">
      <c r="A56" s="42" t="s">
        <v>44</v>
      </c>
      <c r="B56" s="43"/>
      <c r="C56" s="44" t="s">
        <v>45</v>
      </c>
      <c r="D56" s="32"/>
      <c r="E56" s="32"/>
      <c r="F56" s="32"/>
      <c r="G56" s="32"/>
      <c r="H56" s="32"/>
    </row>
    <row r="57" spans="1:8" s="124" customFormat="1" ht="12.75">
      <c r="A57" s="10">
        <v>71004</v>
      </c>
      <c r="B57" s="10"/>
      <c r="C57" s="14" t="s">
        <v>280</v>
      </c>
      <c r="D57" s="32"/>
      <c r="E57" s="32"/>
      <c r="F57" s="32"/>
      <c r="G57" s="32"/>
      <c r="H57" s="32"/>
    </row>
    <row r="58" spans="1:8" s="124" customFormat="1" ht="12.75">
      <c r="A58" s="128"/>
      <c r="B58" s="10" t="s">
        <v>20</v>
      </c>
      <c r="C58" s="11" t="s">
        <v>22</v>
      </c>
      <c r="D58" s="32">
        <v>235300</v>
      </c>
      <c r="E58" s="32">
        <v>235300</v>
      </c>
      <c r="F58" s="37" t="s">
        <v>91</v>
      </c>
      <c r="G58" s="37" t="s">
        <v>91</v>
      </c>
      <c r="H58" s="37" t="s">
        <v>91</v>
      </c>
    </row>
    <row r="59" spans="1:8" s="124" customFormat="1" ht="12.75">
      <c r="A59" s="60"/>
      <c r="B59" s="61"/>
      <c r="C59" s="25" t="s">
        <v>46</v>
      </c>
      <c r="D59" s="35">
        <f>SUM(D58:D58)</f>
        <v>235300</v>
      </c>
      <c r="E59" s="35">
        <f>SUM(E58:E58)</f>
        <v>235300</v>
      </c>
      <c r="F59" s="36" t="s">
        <v>91</v>
      </c>
      <c r="G59" s="36" t="s">
        <v>91</v>
      </c>
      <c r="H59" s="36" t="s">
        <v>91</v>
      </c>
    </row>
    <row r="60" spans="1:8" s="124" customFormat="1" ht="12.75">
      <c r="A60" s="42" t="s">
        <v>47</v>
      </c>
      <c r="B60" s="43"/>
      <c r="C60" s="44" t="s">
        <v>52</v>
      </c>
      <c r="D60" s="32"/>
      <c r="E60" s="32"/>
      <c r="F60" s="32"/>
      <c r="G60" s="32"/>
      <c r="H60" s="32"/>
    </row>
    <row r="61" spans="1:8" s="124" customFormat="1" ht="12.75">
      <c r="A61" s="10" t="s">
        <v>48</v>
      </c>
      <c r="B61" s="10"/>
      <c r="C61" s="14" t="s">
        <v>53</v>
      </c>
      <c r="D61" s="32"/>
      <c r="E61" s="32"/>
      <c r="F61" s="32"/>
      <c r="G61" s="32"/>
      <c r="H61" s="32"/>
    </row>
    <row r="62" spans="1:8" s="124" customFormat="1" ht="12.75">
      <c r="A62" s="128"/>
      <c r="B62" s="10" t="s">
        <v>49</v>
      </c>
      <c r="C62" s="11" t="s">
        <v>54</v>
      </c>
      <c r="D62" s="32">
        <v>39285</v>
      </c>
      <c r="E62" s="37" t="s">
        <v>91</v>
      </c>
      <c r="F62" s="32">
        <v>39285</v>
      </c>
      <c r="G62" s="37" t="s">
        <v>91</v>
      </c>
      <c r="H62" s="37" t="s">
        <v>91</v>
      </c>
    </row>
    <row r="63" spans="1:8" s="124" customFormat="1" ht="12.75">
      <c r="A63" s="128"/>
      <c r="B63" s="10">
        <v>4040</v>
      </c>
      <c r="C63" s="11" t="s">
        <v>275</v>
      </c>
      <c r="D63" s="32">
        <v>3100</v>
      </c>
      <c r="E63" s="37" t="s">
        <v>91</v>
      </c>
      <c r="F63" s="32">
        <v>3100</v>
      </c>
      <c r="G63" s="37" t="s">
        <v>91</v>
      </c>
      <c r="H63" s="37" t="s">
        <v>91</v>
      </c>
    </row>
    <row r="64" spans="1:8" s="124" customFormat="1" ht="12.75">
      <c r="A64" s="128"/>
      <c r="B64" s="10" t="s">
        <v>50</v>
      </c>
      <c r="C64" s="11" t="s">
        <v>204</v>
      </c>
      <c r="D64" s="32">
        <v>7301</v>
      </c>
      <c r="E64" s="37" t="s">
        <v>91</v>
      </c>
      <c r="F64" s="32">
        <v>7301</v>
      </c>
      <c r="G64" s="37" t="s">
        <v>91</v>
      </c>
      <c r="H64" s="37" t="s">
        <v>91</v>
      </c>
    </row>
    <row r="65" spans="1:8" s="124" customFormat="1" ht="12.75">
      <c r="A65" s="128"/>
      <c r="B65" s="10" t="s">
        <v>51</v>
      </c>
      <c r="C65" s="11" t="s">
        <v>264</v>
      </c>
      <c r="D65" s="32">
        <v>1040</v>
      </c>
      <c r="E65" s="37" t="s">
        <v>91</v>
      </c>
      <c r="F65" s="32">
        <v>1040</v>
      </c>
      <c r="G65" s="37" t="s">
        <v>91</v>
      </c>
      <c r="H65" s="37" t="s">
        <v>91</v>
      </c>
    </row>
    <row r="66" spans="1:8" s="124" customFormat="1" ht="12.75">
      <c r="A66" s="128"/>
      <c r="B66" s="10" t="s">
        <v>27</v>
      </c>
      <c r="C66" s="11" t="s">
        <v>70</v>
      </c>
      <c r="D66" s="32">
        <v>6000</v>
      </c>
      <c r="E66" s="37" t="s">
        <v>91</v>
      </c>
      <c r="F66" s="32">
        <v>6000</v>
      </c>
      <c r="G66" s="37" t="s">
        <v>91</v>
      </c>
      <c r="H66" s="37" t="s">
        <v>91</v>
      </c>
    </row>
    <row r="67" spans="1:8" s="124" customFormat="1" ht="12.75">
      <c r="A67" s="128"/>
      <c r="B67" s="10">
        <v>4300</v>
      </c>
      <c r="C67" s="62" t="s">
        <v>22</v>
      </c>
      <c r="D67" s="32">
        <v>5900</v>
      </c>
      <c r="E67" s="37" t="s">
        <v>91</v>
      </c>
      <c r="F67" s="32">
        <v>5900</v>
      </c>
      <c r="G67" s="37" t="s">
        <v>91</v>
      </c>
      <c r="H67" s="37" t="s">
        <v>91</v>
      </c>
    </row>
    <row r="68" spans="1:8" s="124" customFormat="1" ht="12.75">
      <c r="A68" s="128"/>
      <c r="B68" s="10">
        <v>4440</v>
      </c>
      <c r="C68" s="62" t="s">
        <v>72</v>
      </c>
      <c r="D68" s="32">
        <v>1074</v>
      </c>
      <c r="E68" s="37" t="s">
        <v>91</v>
      </c>
      <c r="F68" s="32">
        <v>1074</v>
      </c>
      <c r="G68" s="37" t="s">
        <v>91</v>
      </c>
      <c r="H68" s="37" t="s">
        <v>91</v>
      </c>
    </row>
    <row r="69" spans="1:8" s="124" customFormat="1" ht="12.75">
      <c r="A69" s="20"/>
      <c r="B69" s="84"/>
      <c r="C69" s="111" t="s">
        <v>55</v>
      </c>
      <c r="D69" s="50">
        <f>SUM(D62:D68)</f>
        <v>63700</v>
      </c>
      <c r="E69" s="51" t="s">
        <v>91</v>
      </c>
      <c r="F69" s="50">
        <f>SUM(F62:F68)</f>
        <v>63700</v>
      </c>
      <c r="G69" s="51" t="s">
        <v>91</v>
      </c>
      <c r="H69" s="51" t="s">
        <v>91</v>
      </c>
    </row>
    <row r="70" spans="1:8" s="124" customFormat="1" ht="12.75">
      <c r="A70" s="10" t="s">
        <v>56</v>
      </c>
      <c r="B70" s="10"/>
      <c r="C70" s="14" t="s">
        <v>57</v>
      </c>
      <c r="D70" s="32"/>
      <c r="E70" s="32"/>
      <c r="F70" s="32"/>
      <c r="G70" s="32"/>
      <c r="H70" s="32"/>
    </row>
    <row r="71" spans="1:8" s="124" customFormat="1" ht="12.75">
      <c r="A71" s="10"/>
      <c r="B71" s="10" t="s">
        <v>49</v>
      </c>
      <c r="C71" s="11" t="s">
        <v>54</v>
      </c>
      <c r="D71" s="32">
        <v>4620</v>
      </c>
      <c r="E71" s="37" t="s">
        <v>91</v>
      </c>
      <c r="F71" s="37" t="s">
        <v>91</v>
      </c>
      <c r="G71" s="37" t="s">
        <v>91</v>
      </c>
      <c r="H71" s="32">
        <v>4620</v>
      </c>
    </row>
    <row r="72" spans="1:8" s="135" customFormat="1" ht="12.75">
      <c r="A72" s="10"/>
      <c r="B72" s="10" t="s">
        <v>50</v>
      </c>
      <c r="C72" s="11" t="s">
        <v>261</v>
      </c>
      <c r="D72" s="32">
        <v>796</v>
      </c>
      <c r="E72" s="37" t="s">
        <v>91</v>
      </c>
      <c r="F72" s="37" t="s">
        <v>91</v>
      </c>
      <c r="G72" s="37" t="s">
        <v>91</v>
      </c>
      <c r="H72" s="32">
        <v>796</v>
      </c>
    </row>
    <row r="73" spans="1:8" s="124" customFormat="1" ht="12.75" customHeight="1">
      <c r="A73" s="10"/>
      <c r="B73" s="10" t="s">
        <v>51</v>
      </c>
      <c r="C73" s="11" t="s">
        <v>262</v>
      </c>
      <c r="D73" s="32">
        <v>114</v>
      </c>
      <c r="E73" s="37" t="s">
        <v>91</v>
      </c>
      <c r="F73" s="37" t="s">
        <v>91</v>
      </c>
      <c r="G73" s="37" t="s">
        <v>91</v>
      </c>
      <c r="H73" s="32">
        <v>114</v>
      </c>
    </row>
    <row r="74" spans="1:8" s="124" customFormat="1" ht="12.75" customHeight="1">
      <c r="A74" s="10"/>
      <c r="B74" s="10">
        <v>4210</v>
      </c>
      <c r="C74" s="62" t="s">
        <v>70</v>
      </c>
      <c r="D74" s="32">
        <v>1300</v>
      </c>
      <c r="E74" s="37" t="s">
        <v>91</v>
      </c>
      <c r="F74" s="37" t="s">
        <v>91</v>
      </c>
      <c r="G74" s="37" t="s">
        <v>91</v>
      </c>
      <c r="H74" s="32">
        <v>1300</v>
      </c>
    </row>
    <row r="75" spans="1:8" s="124" customFormat="1" ht="12.75" customHeight="1">
      <c r="A75" s="10"/>
      <c r="B75" s="20">
        <v>4300</v>
      </c>
      <c r="C75" s="62" t="s">
        <v>22</v>
      </c>
      <c r="D75" s="32">
        <v>1970</v>
      </c>
      <c r="E75" s="37" t="s">
        <v>91</v>
      </c>
      <c r="F75" s="37" t="s">
        <v>91</v>
      </c>
      <c r="G75" s="37" t="s">
        <v>91</v>
      </c>
      <c r="H75" s="32">
        <v>1970</v>
      </c>
    </row>
    <row r="76" spans="1:8" s="124" customFormat="1" ht="12.75">
      <c r="A76" s="20"/>
      <c r="B76" s="84"/>
      <c r="C76" s="111" t="s">
        <v>58</v>
      </c>
      <c r="D76" s="50">
        <f>SUM(D71:D75)</f>
        <v>8800</v>
      </c>
      <c r="E76" s="51" t="s">
        <v>91</v>
      </c>
      <c r="F76" s="51" t="s">
        <v>91</v>
      </c>
      <c r="G76" s="51" t="s">
        <v>91</v>
      </c>
      <c r="H76" s="50">
        <f>SUM(H71:H75)</f>
        <v>8800</v>
      </c>
    </row>
    <row r="77" spans="1:8" s="124" customFormat="1" ht="12.75">
      <c r="A77" s="172" t="s">
        <v>59</v>
      </c>
      <c r="B77" s="10"/>
      <c r="C77" s="14" t="s">
        <v>249</v>
      </c>
      <c r="D77" s="32"/>
      <c r="E77" s="32"/>
      <c r="F77" s="32"/>
      <c r="G77" s="32"/>
      <c r="H77" s="32"/>
    </row>
    <row r="78" spans="1:8" s="124" customFormat="1" ht="12.75">
      <c r="A78" s="172"/>
      <c r="B78" s="10" t="s">
        <v>60</v>
      </c>
      <c r="C78" s="11" t="s">
        <v>62</v>
      </c>
      <c r="D78" s="32">
        <v>50500</v>
      </c>
      <c r="E78" s="32">
        <v>50500</v>
      </c>
      <c r="F78" s="37" t="s">
        <v>91</v>
      </c>
      <c r="G78" s="37" t="s">
        <v>91</v>
      </c>
      <c r="H78" s="37" t="s">
        <v>91</v>
      </c>
    </row>
    <row r="79" spans="1:8" s="124" customFormat="1" ht="12.75" customHeight="1">
      <c r="A79" s="172"/>
      <c r="B79" s="10" t="s">
        <v>27</v>
      </c>
      <c r="C79" s="11" t="s">
        <v>70</v>
      </c>
      <c r="D79" s="65">
        <v>10000</v>
      </c>
      <c r="E79" s="65">
        <v>10000</v>
      </c>
      <c r="F79" s="66" t="s">
        <v>91</v>
      </c>
      <c r="G79" s="66" t="s">
        <v>91</v>
      </c>
      <c r="H79" s="66" t="s">
        <v>91</v>
      </c>
    </row>
    <row r="80" spans="1:8" s="124" customFormat="1" ht="12.75" customHeight="1">
      <c r="A80" s="172"/>
      <c r="B80" s="10">
        <v>4270</v>
      </c>
      <c r="C80" s="11" t="s">
        <v>33</v>
      </c>
      <c r="D80" s="65">
        <v>5000</v>
      </c>
      <c r="E80" s="65">
        <v>5000</v>
      </c>
      <c r="F80" s="66"/>
      <c r="G80" s="66"/>
      <c r="H80" s="66"/>
    </row>
    <row r="81" spans="1:8" s="124" customFormat="1" ht="12.75">
      <c r="A81" s="172"/>
      <c r="B81" s="10" t="s">
        <v>20</v>
      </c>
      <c r="C81" s="11" t="s">
        <v>22</v>
      </c>
      <c r="D81" s="32">
        <v>8000</v>
      </c>
      <c r="E81" s="32">
        <v>8000</v>
      </c>
      <c r="F81" s="37" t="s">
        <v>91</v>
      </c>
      <c r="G81" s="37" t="s">
        <v>91</v>
      </c>
      <c r="H81" s="37" t="s">
        <v>91</v>
      </c>
    </row>
    <row r="82" spans="1:8" s="124" customFormat="1" ht="12.75">
      <c r="A82" s="172"/>
      <c r="B82" s="10" t="s">
        <v>61</v>
      </c>
      <c r="C82" s="11" t="s">
        <v>63</v>
      </c>
      <c r="D82" s="32">
        <v>2740</v>
      </c>
      <c r="E82" s="32">
        <v>2740</v>
      </c>
      <c r="F82" s="37" t="s">
        <v>91</v>
      </c>
      <c r="G82" s="37" t="s">
        <v>91</v>
      </c>
      <c r="H82" s="37" t="s">
        <v>91</v>
      </c>
    </row>
    <row r="83" spans="1:8" s="124" customFormat="1" ht="12.75">
      <c r="A83" s="20"/>
      <c r="B83" s="84"/>
      <c r="C83" s="111" t="s">
        <v>64</v>
      </c>
      <c r="D83" s="50">
        <f>SUM(D78:D82)</f>
        <v>76240</v>
      </c>
      <c r="E83" s="50">
        <f>SUM(E78:E82)</f>
        <v>76240</v>
      </c>
      <c r="F83" s="51" t="s">
        <v>91</v>
      </c>
      <c r="G83" s="51" t="s">
        <v>91</v>
      </c>
      <c r="H83" s="51" t="s">
        <v>91</v>
      </c>
    </row>
    <row r="84" spans="1:8" s="124" customFormat="1" ht="13.5" customHeight="1">
      <c r="A84" s="172" t="s">
        <v>65</v>
      </c>
      <c r="B84" s="10"/>
      <c r="C84" s="14" t="s">
        <v>243</v>
      </c>
      <c r="D84" s="32"/>
      <c r="E84" s="32"/>
      <c r="F84" s="32"/>
      <c r="G84" s="32"/>
      <c r="H84" s="32"/>
    </row>
    <row r="85" spans="1:8" s="124" customFormat="1" ht="13.5" customHeight="1">
      <c r="A85" s="172"/>
      <c r="B85" s="10">
        <v>3020</v>
      </c>
      <c r="C85" s="11" t="s">
        <v>68</v>
      </c>
      <c r="D85" s="32">
        <v>1000</v>
      </c>
      <c r="E85" s="32">
        <v>1000</v>
      </c>
      <c r="F85" s="37" t="s">
        <v>91</v>
      </c>
      <c r="G85" s="37" t="s">
        <v>91</v>
      </c>
      <c r="H85" s="37" t="s">
        <v>91</v>
      </c>
    </row>
    <row r="86" spans="1:8" s="124" customFormat="1" ht="12.75">
      <c r="A86" s="172"/>
      <c r="B86" s="10" t="s">
        <v>49</v>
      </c>
      <c r="C86" s="11" t="s">
        <v>255</v>
      </c>
      <c r="D86" s="32">
        <v>529800</v>
      </c>
      <c r="E86" s="32">
        <v>529800</v>
      </c>
      <c r="F86" s="37" t="s">
        <v>91</v>
      </c>
      <c r="G86" s="37" t="s">
        <v>91</v>
      </c>
      <c r="H86" s="37" t="s">
        <v>91</v>
      </c>
    </row>
    <row r="87" spans="1:8" s="124" customFormat="1" ht="12.75">
      <c r="A87" s="172"/>
      <c r="B87" s="10" t="s">
        <v>67</v>
      </c>
      <c r="C87" s="11" t="s">
        <v>69</v>
      </c>
      <c r="D87" s="32">
        <v>39500</v>
      </c>
      <c r="E87" s="32">
        <v>39500</v>
      </c>
      <c r="F87" s="37" t="s">
        <v>91</v>
      </c>
      <c r="G87" s="37" t="s">
        <v>91</v>
      </c>
      <c r="H87" s="37" t="s">
        <v>91</v>
      </c>
    </row>
    <row r="88" spans="1:8" s="124" customFormat="1" ht="12.75">
      <c r="A88" s="172"/>
      <c r="B88" s="10" t="s">
        <v>50</v>
      </c>
      <c r="C88" s="11" t="s">
        <v>250</v>
      </c>
      <c r="D88" s="32">
        <v>92500</v>
      </c>
      <c r="E88" s="32">
        <v>92500</v>
      </c>
      <c r="F88" s="37" t="s">
        <v>91</v>
      </c>
      <c r="G88" s="37" t="s">
        <v>91</v>
      </c>
      <c r="H88" s="37" t="s">
        <v>91</v>
      </c>
    </row>
    <row r="89" spans="1:8" s="124" customFormat="1" ht="12.75">
      <c r="A89" s="10"/>
      <c r="B89" s="12" t="s">
        <v>51</v>
      </c>
      <c r="C89" s="11" t="s">
        <v>258</v>
      </c>
      <c r="D89" s="32">
        <v>13250</v>
      </c>
      <c r="E89" s="32">
        <v>13250</v>
      </c>
      <c r="F89" s="37" t="s">
        <v>91</v>
      </c>
      <c r="G89" s="37" t="s">
        <v>91</v>
      </c>
      <c r="H89" s="37" t="s">
        <v>91</v>
      </c>
    </row>
    <row r="90" spans="1:8" s="124" customFormat="1" ht="12.75">
      <c r="A90" s="10"/>
      <c r="B90" s="12" t="s">
        <v>313</v>
      </c>
      <c r="C90" s="11" t="s">
        <v>299</v>
      </c>
      <c r="D90" s="32">
        <v>6400</v>
      </c>
      <c r="E90" s="32">
        <v>6400</v>
      </c>
      <c r="F90" s="37"/>
      <c r="G90" s="37"/>
      <c r="H90" s="37"/>
    </row>
    <row r="91" spans="1:8" s="124" customFormat="1" ht="12.75">
      <c r="A91" s="10"/>
      <c r="B91" s="10">
        <v>4210</v>
      </c>
      <c r="C91" s="11" t="s">
        <v>70</v>
      </c>
      <c r="D91" s="32">
        <v>77000</v>
      </c>
      <c r="E91" s="32">
        <v>77000</v>
      </c>
      <c r="F91" s="37" t="s">
        <v>91</v>
      </c>
      <c r="G91" s="37" t="s">
        <v>91</v>
      </c>
      <c r="H91" s="37" t="s">
        <v>91</v>
      </c>
    </row>
    <row r="92" spans="1:8" s="124" customFormat="1" ht="12.75">
      <c r="A92" s="10"/>
      <c r="B92" s="10">
        <v>4260</v>
      </c>
      <c r="C92" s="11" t="s">
        <v>71</v>
      </c>
      <c r="D92" s="32">
        <v>10000</v>
      </c>
      <c r="E92" s="32">
        <v>10000</v>
      </c>
      <c r="F92" s="37" t="s">
        <v>91</v>
      </c>
      <c r="G92" s="37" t="s">
        <v>91</v>
      </c>
      <c r="H92" s="37" t="s">
        <v>91</v>
      </c>
    </row>
    <row r="93" spans="1:8" s="124" customFormat="1" ht="12.75">
      <c r="A93" s="10"/>
      <c r="B93" s="10">
        <v>4270</v>
      </c>
      <c r="C93" s="11" t="s">
        <v>33</v>
      </c>
      <c r="D93" s="32">
        <v>70000</v>
      </c>
      <c r="E93" s="32">
        <v>70000</v>
      </c>
      <c r="F93" s="37"/>
      <c r="G93" s="37"/>
      <c r="H93" s="37"/>
    </row>
    <row r="94" spans="1:8" s="124" customFormat="1" ht="12.75">
      <c r="A94" s="10"/>
      <c r="B94" s="10">
        <v>4300</v>
      </c>
      <c r="C94" s="11" t="s">
        <v>22</v>
      </c>
      <c r="D94" s="32">
        <v>130000</v>
      </c>
      <c r="E94" s="32">
        <v>130000</v>
      </c>
      <c r="F94" s="37" t="s">
        <v>91</v>
      </c>
      <c r="G94" s="37" t="s">
        <v>91</v>
      </c>
      <c r="H94" s="37" t="s">
        <v>91</v>
      </c>
    </row>
    <row r="95" spans="1:8" s="135" customFormat="1" ht="12.75">
      <c r="A95" s="10"/>
      <c r="B95" s="10">
        <v>4350</v>
      </c>
      <c r="C95" s="11" t="s">
        <v>298</v>
      </c>
      <c r="D95" s="32">
        <v>3300</v>
      </c>
      <c r="E95" s="32">
        <v>3300</v>
      </c>
      <c r="F95" s="37"/>
      <c r="G95" s="37"/>
      <c r="H95" s="37"/>
    </row>
    <row r="96" spans="1:8" s="124" customFormat="1" ht="12.75">
      <c r="A96" s="10"/>
      <c r="B96" s="10">
        <v>4410</v>
      </c>
      <c r="C96" s="11" t="s">
        <v>63</v>
      </c>
      <c r="D96" s="32">
        <v>22900</v>
      </c>
      <c r="E96" s="32">
        <v>22900</v>
      </c>
      <c r="F96" s="37" t="s">
        <v>91</v>
      </c>
      <c r="G96" s="37" t="s">
        <v>91</v>
      </c>
      <c r="H96" s="37" t="s">
        <v>91</v>
      </c>
    </row>
    <row r="97" spans="1:8" s="124" customFormat="1" ht="12.75">
      <c r="A97" s="10"/>
      <c r="B97" s="10">
        <v>4420</v>
      </c>
      <c r="C97" s="11" t="s">
        <v>331</v>
      </c>
      <c r="D97" s="32">
        <v>5000</v>
      </c>
      <c r="E97" s="32">
        <v>5000</v>
      </c>
      <c r="F97" s="37"/>
      <c r="G97" s="37"/>
      <c r="H97" s="37"/>
    </row>
    <row r="98" spans="1:8" s="135" customFormat="1" ht="12.75">
      <c r="A98" s="10"/>
      <c r="B98" s="10">
        <v>4430</v>
      </c>
      <c r="C98" s="11" t="s">
        <v>41</v>
      </c>
      <c r="D98" s="32">
        <v>5000</v>
      </c>
      <c r="E98" s="32">
        <v>5000</v>
      </c>
      <c r="F98" s="37" t="s">
        <v>91</v>
      </c>
      <c r="G98" s="37" t="s">
        <v>91</v>
      </c>
      <c r="H98" s="37" t="s">
        <v>91</v>
      </c>
    </row>
    <row r="99" spans="1:8" s="124" customFormat="1" ht="12.75">
      <c r="A99" s="10"/>
      <c r="B99" s="10">
        <v>4440</v>
      </c>
      <c r="C99" s="11" t="s">
        <v>72</v>
      </c>
      <c r="D99" s="32">
        <v>12178</v>
      </c>
      <c r="E99" s="32">
        <v>12178</v>
      </c>
      <c r="F99" s="37" t="s">
        <v>91</v>
      </c>
      <c r="G99" s="37" t="s">
        <v>91</v>
      </c>
      <c r="H99" s="37" t="s">
        <v>91</v>
      </c>
    </row>
    <row r="100" spans="1:8" s="124" customFormat="1" ht="12.75">
      <c r="A100" s="20"/>
      <c r="B100" s="84"/>
      <c r="C100" s="111" t="s">
        <v>73</v>
      </c>
      <c r="D100" s="50">
        <f>SUM(D85:D99)</f>
        <v>1017828</v>
      </c>
      <c r="E100" s="50">
        <f>SUM(E85:E99)</f>
        <v>1017828</v>
      </c>
      <c r="F100" s="51" t="s">
        <v>91</v>
      </c>
      <c r="G100" s="51" t="s">
        <v>91</v>
      </c>
      <c r="H100" s="51" t="s">
        <v>91</v>
      </c>
    </row>
    <row r="101" spans="1:8" s="124" customFormat="1" ht="12.75">
      <c r="A101" s="45">
        <v>75095</v>
      </c>
      <c r="B101" s="45"/>
      <c r="C101" s="64" t="s">
        <v>28</v>
      </c>
      <c r="D101" s="47"/>
      <c r="E101" s="47"/>
      <c r="F101" s="54"/>
      <c r="G101" s="54"/>
      <c r="H101" s="54"/>
    </row>
    <row r="102" spans="1:8" s="124" customFormat="1" ht="12.75">
      <c r="A102" s="10"/>
      <c r="B102" s="10">
        <v>4300</v>
      </c>
      <c r="C102" s="62" t="s">
        <v>22</v>
      </c>
      <c r="D102" s="32">
        <v>5000</v>
      </c>
      <c r="E102" s="32">
        <v>5000</v>
      </c>
      <c r="F102" s="37" t="s">
        <v>91</v>
      </c>
      <c r="G102" s="37" t="s">
        <v>91</v>
      </c>
      <c r="H102" s="37" t="s">
        <v>91</v>
      </c>
    </row>
    <row r="103" spans="1:8" s="124" customFormat="1" ht="12.75">
      <c r="A103" s="10"/>
      <c r="B103" s="20">
        <v>4430</v>
      </c>
      <c r="C103" s="62" t="s">
        <v>253</v>
      </c>
      <c r="D103" s="32">
        <v>10600</v>
      </c>
      <c r="E103" s="32">
        <v>10600</v>
      </c>
      <c r="F103" s="37"/>
      <c r="G103" s="37"/>
      <c r="H103" s="37"/>
    </row>
    <row r="104" spans="1:8" s="124" customFormat="1" ht="12.75">
      <c r="A104" s="8"/>
      <c r="B104" s="81"/>
      <c r="C104" s="109" t="s">
        <v>75</v>
      </c>
      <c r="D104" s="52">
        <f>SUM(D102:D103)</f>
        <v>15600</v>
      </c>
      <c r="E104" s="52">
        <f>SUM(E102:E103)</f>
        <v>15600</v>
      </c>
      <c r="F104" s="18" t="s">
        <v>91</v>
      </c>
      <c r="G104" s="18" t="s">
        <v>91</v>
      </c>
      <c r="H104" s="18" t="s">
        <v>91</v>
      </c>
    </row>
    <row r="105" spans="1:8" s="124" customFormat="1" ht="12.75">
      <c r="A105" s="60"/>
      <c r="B105" s="61"/>
      <c r="C105" s="25" t="s">
        <v>76</v>
      </c>
      <c r="D105" s="35">
        <f>SUM(D104,D100,D83,D76,D69)</f>
        <v>1182168</v>
      </c>
      <c r="E105" s="35">
        <f>SUM(E104,E100,E83,E76,E69)</f>
        <v>1109668</v>
      </c>
      <c r="F105" s="35">
        <f>SUM(F104,F100,F83,F76,F69)</f>
        <v>63700</v>
      </c>
      <c r="G105" s="36" t="s">
        <v>91</v>
      </c>
      <c r="H105" s="35">
        <f>SUM(H104,H100,H83,H76,H69)</f>
        <v>8800</v>
      </c>
    </row>
    <row r="106" spans="1:8" s="124" customFormat="1" ht="25.5">
      <c r="A106" s="42" t="s">
        <v>77</v>
      </c>
      <c r="B106" s="43"/>
      <c r="C106" s="44" t="s">
        <v>79</v>
      </c>
      <c r="D106" s="32"/>
      <c r="E106" s="32"/>
      <c r="F106" s="32"/>
      <c r="G106" s="32"/>
      <c r="H106" s="32"/>
    </row>
    <row r="107" spans="1:8" s="124" customFormat="1" ht="25.5">
      <c r="A107" s="10" t="s">
        <v>78</v>
      </c>
      <c r="B107" s="10"/>
      <c r="C107" s="14" t="s">
        <v>80</v>
      </c>
      <c r="D107" s="32"/>
      <c r="E107" s="32"/>
      <c r="F107" s="32"/>
      <c r="G107" s="32"/>
      <c r="H107" s="32"/>
    </row>
    <row r="108" spans="1:8" s="124" customFormat="1" ht="12.75">
      <c r="A108" s="16"/>
      <c r="B108" s="10" t="s">
        <v>50</v>
      </c>
      <c r="C108" s="11" t="s">
        <v>204</v>
      </c>
      <c r="D108" s="32">
        <v>123</v>
      </c>
      <c r="E108" s="37" t="s">
        <v>91</v>
      </c>
      <c r="F108" s="32">
        <v>123</v>
      </c>
      <c r="G108" s="37" t="s">
        <v>91</v>
      </c>
      <c r="H108" s="37" t="s">
        <v>91</v>
      </c>
    </row>
    <row r="109" spans="1:8" s="124" customFormat="1" ht="12.75">
      <c r="A109" s="127"/>
      <c r="B109" s="10" t="s">
        <v>51</v>
      </c>
      <c r="C109" s="11" t="s">
        <v>258</v>
      </c>
      <c r="D109" s="32">
        <v>18</v>
      </c>
      <c r="E109" s="37" t="s">
        <v>91</v>
      </c>
      <c r="F109" s="32">
        <v>18</v>
      </c>
      <c r="G109" s="37" t="s">
        <v>91</v>
      </c>
      <c r="H109" s="37" t="s">
        <v>91</v>
      </c>
    </row>
    <row r="110" spans="1:8" s="124" customFormat="1" ht="12.75">
      <c r="A110" s="128"/>
      <c r="B110" s="10">
        <v>4170</v>
      </c>
      <c r="C110" s="62" t="s">
        <v>299</v>
      </c>
      <c r="D110" s="32">
        <v>719</v>
      </c>
      <c r="E110" s="37" t="s">
        <v>91</v>
      </c>
      <c r="F110" s="32">
        <v>719</v>
      </c>
      <c r="G110" s="37" t="s">
        <v>91</v>
      </c>
      <c r="H110" s="37" t="s">
        <v>91</v>
      </c>
    </row>
    <row r="111" spans="1:8" s="124" customFormat="1" ht="12.75">
      <c r="A111" s="20"/>
      <c r="B111" s="84"/>
      <c r="C111" s="105" t="s">
        <v>281</v>
      </c>
      <c r="D111" s="50">
        <f>SUM(D108:D110)</f>
        <v>860</v>
      </c>
      <c r="E111" s="51" t="s">
        <v>91</v>
      </c>
      <c r="F111" s="112">
        <f>SUM(F108:F110)</f>
        <v>860</v>
      </c>
      <c r="G111" s="51" t="s">
        <v>91</v>
      </c>
      <c r="H111" s="51" t="s">
        <v>91</v>
      </c>
    </row>
    <row r="112" spans="1:8" s="124" customFormat="1" ht="12.75">
      <c r="A112" s="60"/>
      <c r="B112" s="61"/>
      <c r="C112" s="25" t="s">
        <v>81</v>
      </c>
      <c r="D112" s="35">
        <f>SUM(D111)</f>
        <v>860</v>
      </c>
      <c r="E112" s="36" t="s">
        <v>91</v>
      </c>
      <c r="F112" s="35">
        <f>SUM(F111)</f>
        <v>860</v>
      </c>
      <c r="G112" s="36" t="s">
        <v>91</v>
      </c>
      <c r="H112" s="36" t="s">
        <v>91</v>
      </c>
    </row>
    <row r="113" spans="1:8" s="124" customFormat="1" ht="12.75">
      <c r="A113" s="42">
        <v>752</v>
      </c>
      <c r="B113" s="101"/>
      <c r="C113" s="44" t="s">
        <v>300</v>
      </c>
      <c r="D113" s="39"/>
      <c r="E113" s="40"/>
      <c r="F113" s="39"/>
      <c r="G113" s="40"/>
      <c r="H113" s="40"/>
    </row>
    <row r="114" spans="1:8" s="124" customFormat="1" ht="12.75">
      <c r="A114" s="121">
        <v>75212</v>
      </c>
      <c r="B114" s="129"/>
      <c r="C114" s="122" t="s">
        <v>301</v>
      </c>
      <c r="D114" s="130"/>
      <c r="E114" s="131"/>
      <c r="F114" s="130"/>
      <c r="G114" s="131"/>
      <c r="H114" s="131"/>
    </row>
    <row r="115" spans="1:8" s="124" customFormat="1" ht="12.75">
      <c r="A115" s="132"/>
      <c r="B115" s="133" t="s">
        <v>27</v>
      </c>
      <c r="C115" s="13" t="s">
        <v>70</v>
      </c>
      <c r="D115" s="130">
        <v>500</v>
      </c>
      <c r="E115" s="131" t="s">
        <v>91</v>
      </c>
      <c r="F115" s="130">
        <v>500</v>
      </c>
      <c r="G115" s="131" t="s">
        <v>91</v>
      </c>
      <c r="H115" s="131" t="s">
        <v>91</v>
      </c>
    </row>
    <row r="116" spans="1:8" s="124" customFormat="1" ht="12.75">
      <c r="A116" s="24"/>
      <c r="B116" s="98"/>
      <c r="C116" s="25" t="s">
        <v>302</v>
      </c>
      <c r="D116" s="35">
        <f>SUM(D115)</f>
        <v>500</v>
      </c>
      <c r="E116" s="36" t="s">
        <v>91</v>
      </c>
      <c r="F116" s="35">
        <f>SUM(F115)</f>
        <v>500</v>
      </c>
      <c r="G116" s="36" t="s">
        <v>91</v>
      </c>
      <c r="H116" s="36" t="s">
        <v>91</v>
      </c>
    </row>
    <row r="117" spans="1:8" s="124" customFormat="1" ht="12.75">
      <c r="A117" s="58" t="s">
        <v>82</v>
      </c>
      <c r="B117" s="10"/>
      <c r="C117" s="59" t="s">
        <v>84</v>
      </c>
      <c r="D117" s="32"/>
      <c r="E117" s="32"/>
      <c r="F117" s="32"/>
      <c r="G117" s="32"/>
      <c r="H117" s="32"/>
    </row>
    <row r="118" spans="1:8" s="124" customFormat="1" ht="12.75">
      <c r="A118" s="45" t="s">
        <v>83</v>
      </c>
      <c r="B118" s="45"/>
      <c r="C118" s="46" t="s">
        <v>85</v>
      </c>
      <c r="D118" s="32"/>
      <c r="E118" s="32"/>
      <c r="F118" s="32"/>
      <c r="G118" s="32"/>
      <c r="H118" s="32"/>
    </row>
    <row r="119" spans="1:8" s="124" customFormat="1" ht="12.75">
      <c r="A119" s="127"/>
      <c r="B119" s="10">
        <v>4210</v>
      </c>
      <c r="C119" s="11" t="s">
        <v>70</v>
      </c>
      <c r="D119" s="32">
        <v>1000</v>
      </c>
      <c r="E119" s="32">
        <v>1000</v>
      </c>
      <c r="F119" s="37" t="s">
        <v>91</v>
      </c>
      <c r="G119" s="37" t="s">
        <v>91</v>
      </c>
      <c r="H119" s="37" t="s">
        <v>91</v>
      </c>
    </row>
    <row r="120" spans="1:8" s="124" customFormat="1" ht="12.75">
      <c r="A120" s="171" t="s">
        <v>86</v>
      </c>
      <c r="B120" s="45"/>
      <c r="C120" s="46" t="s">
        <v>88</v>
      </c>
      <c r="D120" s="47"/>
      <c r="E120" s="47"/>
      <c r="F120" s="47"/>
      <c r="G120" s="47"/>
      <c r="H120" s="47"/>
    </row>
    <row r="121" spans="1:8" s="124" customFormat="1" ht="12.75">
      <c r="A121" s="172"/>
      <c r="B121" s="10">
        <v>3020</v>
      </c>
      <c r="C121" s="11" t="s">
        <v>68</v>
      </c>
      <c r="D121" s="32">
        <v>3000</v>
      </c>
      <c r="E121" s="32">
        <v>3000</v>
      </c>
      <c r="F121" s="37" t="s">
        <v>91</v>
      </c>
      <c r="G121" s="32"/>
      <c r="H121" s="32"/>
    </row>
    <row r="122" spans="1:8" s="124" customFormat="1" ht="12.75">
      <c r="A122" s="172"/>
      <c r="B122" s="10" t="s">
        <v>60</v>
      </c>
      <c r="C122" s="11" t="s">
        <v>62</v>
      </c>
      <c r="D122" s="32">
        <v>15000</v>
      </c>
      <c r="E122" s="32">
        <v>15000</v>
      </c>
      <c r="F122" s="37" t="s">
        <v>91</v>
      </c>
      <c r="G122" s="37" t="s">
        <v>91</v>
      </c>
      <c r="H122" s="37" t="s">
        <v>91</v>
      </c>
    </row>
    <row r="123" spans="1:8" s="124" customFormat="1" ht="12.75">
      <c r="A123" s="172"/>
      <c r="B123" s="10" t="s">
        <v>49</v>
      </c>
      <c r="C123" s="11" t="s">
        <v>54</v>
      </c>
      <c r="D123" s="32">
        <v>25800</v>
      </c>
      <c r="E123" s="32">
        <v>25800</v>
      </c>
      <c r="F123" s="37" t="s">
        <v>91</v>
      </c>
      <c r="G123" s="37" t="s">
        <v>91</v>
      </c>
      <c r="H123" s="37" t="s">
        <v>91</v>
      </c>
    </row>
    <row r="124" spans="1:8" s="124" customFormat="1" ht="13.5" customHeight="1">
      <c r="A124" s="172"/>
      <c r="B124" s="10" t="s">
        <v>67</v>
      </c>
      <c r="C124" s="11" t="s">
        <v>69</v>
      </c>
      <c r="D124" s="65">
        <v>2000</v>
      </c>
      <c r="E124" s="65">
        <v>2000</v>
      </c>
      <c r="F124" s="66" t="s">
        <v>91</v>
      </c>
      <c r="G124" s="66" t="s">
        <v>91</v>
      </c>
      <c r="H124" s="66" t="s">
        <v>91</v>
      </c>
    </row>
    <row r="125" spans="1:8" s="124" customFormat="1" ht="12.75">
      <c r="A125" s="172"/>
      <c r="B125" s="10" t="s">
        <v>50</v>
      </c>
      <c r="C125" s="11" t="s">
        <v>250</v>
      </c>
      <c r="D125" s="32">
        <v>5300</v>
      </c>
      <c r="E125" s="32">
        <v>5300</v>
      </c>
      <c r="F125" s="37" t="s">
        <v>91</v>
      </c>
      <c r="G125" s="37" t="s">
        <v>91</v>
      </c>
      <c r="H125" s="37" t="s">
        <v>91</v>
      </c>
    </row>
    <row r="126" spans="1:8" s="124" customFormat="1" ht="12.75">
      <c r="A126" s="172"/>
      <c r="B126" s="12" t="s">
        <v>51</v>
      </c>
      <c r="C126" s="11" t="s">
        <v>251</v>
      </c>
      <c r="D126" s="32">
        <v>800</v>
      </c>
      <c r="E126" s="32">
        <v>800</v>
      </c>
      <c r="F126" s="37" t="s">
        <v>91</v>
      </c>
      <c r="G126" s="37" t="s">
        <v>91</v>
      </c>
      <c r="H126" s="37" t="s">
        <v>91</v>
      </c>
    </row>
    <row r="127" spans="1:8" s="124" customFormat="1" ht="12.75">
      <c r="A127" s="172"/>
      <c r="B127" s="12" t="s">
        <v>313</v>
      </c>
      <c r="C127" s="11" t="s">
        <v>299</v>
      </c>
      <c r="D127" s="32">
        <v>1500</v>
      </c>
      <c r="E127" s="32">
        <v>1500</v>
      </c>
      <c r="F127" s="37" t="s">
        <v>91</v>
      </c>
      <c r="G127" s="37" t="s">
        <v>91</v>
      </c>
      <c r="H127" s="37" t="s">
        <v>91</v>
      </c>
    </row>
    <row r="128" spans="1:8" s="124" customFormat="1" ht="12.75">
      <c r="A128" s="172"/>
      <c r="B128" s="10" t="s">
        <v>27</v>
      </c>
      <c r="C128" s="11" t="s">
        <v>70</v>
      </c>
      <c r="D128" s="32">
        <v>31205</v>
      </c>
      <c r="E128" s="32">
        <v>31205</v>
      </c>
      <c r="F128" s="37" t="s">
        <v>91</v>
      </c>
      <c r="G128" s="37" t="s">
        <v>91</v>
      </c>
      <c r="H128" s="37" t="s">
        <v>91</v>
      </c>
    </row>
    <row r="129" spans="1:8" s="124" customFormat="1" ht="12.75">
      <c r="A129" s="172"/>
      <c r="B129" s="10" t="s">
        <v>87</v>
      </c>
      <c r="C129" s="11" t="s">
        <v>71</v>
      </c>
      <c r="D129" s="32">
        <v>5500</v>
      </c>
      <c r="E129" s="32">
        <v>5500</v>
      </c>
      <c r="F129" s="37" t="s">
        <v>91</v>
      </c>
      <c r="G129" s="37" t="s">
        <v>91</v>
      </c>
      <c r="H129" s="37" t="s">
        <v>91</v>
      </c>
    </row>
    <row r="130" spans="1:8" s="124" customFormat="1" ht="12.75">
      <c r="A130" s="172"/>
      <c r="B130" s="10">
        <v>4270</v>
      </c>
      <c r="C130" s="11" t="s">
        <v>33</v>
      </c>
      <c r="D130" s="32">
        <v>16400</v>
      </c>
      <c r="E130" s="32">
        <v>16400</v>
      </c>
      <c r="F130" s="37" t="s">
        <v>91</v>
      </c>
      <c r="G130" s="37" t="s">
        <v>91</v>
      </c>
      <c r="H130" s="37" t="s">
        <v>91</v>
      </c>
    </row>
    <row r="131" spans="1:8" s="135" customFormat="1" ht="12.75">
      <c r="A131" s="172"/>
      <c r="B131" s="10" t="s">
        <v>20</v>
      </c>
      <c r="C131" s="11" t="s">
        <v>22</v>
      </c>
      <c r="D131" s="32">
        <v>5500</v>
      </c>
      <c r="E131" s="32">
        <v>5500</v>
      </c>
      <c r="F131" s="37" t="s">
        <v>91</v>
      </c>
      <c r="G131" s="37" t="s">
        <v>91</v>
      </c>
      <c r="H131" s="37" t="s">
        <v>91</v>
      </c>
    </row>
    <row r="132" spans="1:8" s="124" customFormat="1" ht="12.75">
      <c r="A132" s="172"/>
      <c r="B132" s="10" t="s">
        <v>61</v>
      </c>
      <c r="C132" s="11" t="s">
        <v>63</v>
      </c>
      <c r="D132" s="32">
        <v>300</v>
      </c>
      <c r="E132" s="32">
        <v>300</v>
      </c>
      <c r="F132" s="37" t="s">
        <v>91</v>
      </c>
      <c r="G132" s="37" t="s">
        <v>91</v>
      </c>
      <c r="H132" s="37" t="s">
        <v>91</v>
      </c>
    </row>
    <row r="133" spans="1:8" s="124" customFormat="1" ht="12.75">
      <c r="A133" s="172"/>
      <c r="B133" s="10" t="s">
        <v>38</v>
      </c>
      <c r="C133" s="11" t="s">
        <v>41</v>
      </c>
      <c r="D133" s="32">
        <v>7100</v>
      </c>
      <c r="E133" s="32">
        <v>7100</v>
      </c>
      <c r="F133" s="37" t="s">
        <v>91</v>
      </c>
      <c r="G133" s="37" t="s">
        <v>91</v>
      </c>
      <c r="H133" s="37" t="s">
        <v>91</v>
      </c>
    </row>
    <row r="134" spans="1:8" s="124" customFormat="1" ht="12.75">
      <c r="A134" s="172"/>
      <c r="B134" s="10" t="s">
        <v>89</v>
      </c>
      <c r="C134" s="11" t="s">
        <v>72</v>
      </c>
      <c r="D134" s="22">
        <v>895</v>
      </c>
      <c r="E134" s="22">
        <v>895</v>
      </c>
      <c r="F134" s="53" t="s">
        <v>91</v>
      </c>
      <c r="G134" s="53" t="s">
        <v>91</v>
      </c>
      <c r="H134" s="53" t="s">
        <v>91</v>
      </c>
    </row>
    <row r="135" spans="1:8" s="124" customFormat="1" ht="12.75">
      <c r="A135" s="20"/>
      <c r="B135" s="84"/>
      <c r="C135" s="111" t="s">
        <v>90</v>
      </c>
      <c r="D135" s="50">
        <f>SUM(D121:D134)</f>
        <v>120300</v>
      </c>
      <c r="E135" s="50">
        <f>SUM(E121:E134)</f>
        <v>120300</v>
      </c>
      <c r="F135" s="51" t="s">
        <v>91</v>
      </c>
      <c r="G135" s="51" t="s">
        <v>91</v>
      </c>
      <c r="H135" s="51" t="s">
        <v>91</v>
      </c>
    </row>
    <row r="136" spans="1:8" s="124" customFormat="1" ht="12.75">
      <c r="A136" s="10">
        <v>75414</v>
      </c>
      <c r="B136" s="10"/>
      <c r="C136" s="14" t="s">
        <v>282</v>
      </c>
      <c r="D136" s="32"/>
      <c r="E136" s="32"/>
      <c r="F136" s="32"/>
      <c r="G136" s="32"/>
      <c r="H136" s="32"/>
    </row>
    <row r="137" spans="1:8" s="124" customFormat="1" ht="12.75">
      <c r="A137" s="10"/>
      <c r="B137" s="10">
        <v>4210</v>
      </c>
      <c r="C137" s="11" t="s">
        <v>70</v>
      </c>
      <c r="D137" s="32">
        <v>1000</v>
      </c>
      <c r="E137" s="32">
        <v>1000</v>
      </c>
      <c r="F137" s="37" t="s">
        <v>91</v>
      </c>
      <c r="G137" s="37" t="s">
        <v>91</v>
      </c>
      <c r="H137" s="37" t="s">
        <v>91</v>
      </c>
    </row>
    <row r="138" spans="1:8" s="124" customFormat="1" ht="12.75">
      <c r="A138" s="10"/>
      <c r="B138" s="10">
        <v>4270</v>
      </c>
      <c r="C138" s="11" t="s">
        <v>33</v>
      </c>
      <c r="D138" s="32">
        <v>700</v>
      </c>
      <c r="E138" s="32">
        <v>700</v>
      </c>
      <c r="F138" s="37"/>
      <c r="G138" s="37"/>
      <c r="H138" s="37"/>
    </row>
    <row r="139" spans="1:8" s="124" customFormat="1" ht="12.75">
      <c r="A139" s="10"/>
      <c r="B139" s="10">
        <v>4300</v>
      </c>
      <c r="C139" s="11" t="s">
        <v>22</v>
      </c>
      <c r="D139" s="32">
        <v>300</v>
      </c>
      <c r="E139" s="32">
        <v>300</v>
      </c>
      <c r="F139" s="37" t="s">
        <v>91</v>
      </c>
      <c r="G139" s="37" t="s">
        <v>91</v>
      </c>
      <c r="H139" s="37" t="s">
        <v>91</v>
      </c>
    </row>
    <row r="140" spans="1:8" s="124" customFormat="1" ht="12.75">
      <c r="A140" s="20"/>
      <c r="B140" s="84"/>
      <c r="C140" s="105" t="s">
        <v>283</v>
      </c>
      <c r="D140" s="50">
        <f>SUM(D137:D139)</f>
        <v>2000</v>
      </c>
      <c r="E140" s="50">
        <f>SUM(E137:E139)</f>
        <v>2000</v>
      </c>
      <c r="F140" s="51" t="s">
        <v>91</v>
      </c>
      <c r="G140" s="51" t="s">
        <v>91</v>
      </c>
      <c r="H140" s="51" t="s">
        <v>91</v>
      </c>
    </row>
    <row r="141" spans="1:8" s="124" customFormat="1" ht="12.75">
      <c r="A141" s="10">
        <v>75495</v>
      </c>
      <c r="B141" s="10"/>
      <c r="C141" s="14" t="s">
        <v>28</v>
      </c>
      <c r="D141" s="32"/>
      <c r="E141" s="32"/>
      <c r="F141" s="32"/>
      <c r="G141" s="32"/>
      <c r="H141" s="32"/>
    </row>
    <row r="142" spans="1:8" s="124" customFormat="1" ht="12.75">
      <c r="A142" s="10"/>
      <c r="B142" s="10">
        <v>4170</v>
      </c>
      <c r="C142" s="11" t="s">
        <v>299</v>
      </c>
      <c r="D142" s="32">
        <v>12032</v>
      </c>
      <c r="E142" s="32">
        <v>12032</v>
      </c>
      <c r="F142" s="32"/>
      <c r="G142" s="32"/>
      <c r="H142" s="32"/>
    </row>
    <row r="143" spans="1:8" s="124" customFormat="1" ht="12.75">
      <c r="A143" s="10"/>
      <c r="B143" s="10">
        <v>4110</v>
      </c>
      <c r="C143" s="11" t="s">
        <v>250</v>
      </c>
      <c r="D143" s="32">
        <v>2073</v>
      </c>
      <c r="E143" s="32">
        <v>2073</v>
      </c>
      <c r="F143" s="32"/>
      <c r="G143" s="32"/>
      <c r="H143" s="32"/>
    </row>
    <row r="144" spans="1:8" s="124" customFormat="1" ht="12.75">
      <c r="A144" s="10"/>
      <c r="B144" s="10">
        <v>4120</v>
      </c>
      <c r="C144" s="11" t="s">
        <v>251</v>
      </c>
      <c r="D144" s="32">
        <v>295</v>
      </c>
      <c r="E144" s="32">
        <v>295</v>
      </c>
      <c r="F144" s="32"/>
      <c r="G144" s="32"/>
      <c r="H144" s="32"/>
    </row>
    <row r="145" spans="1:8" s="124" customFormat="1" ht="12.75">
      <c r="A145" s="10"/>
      <c r="B145" s="10">
        <v>4270</v>
      </c>
      <c r="C145" s="11" t="s">
        <v>33</v>
      </c>
      <c r="D145" s="32">
        <v>2500</v>
      </c>
      <c r="E145" s="32">
        <v>2500</v>
      </c>
      <c r="F145" s="37" t="s">
        <v>91</v>
      </c>
      <c r="G145" s="37" t="s">
        <v>91</v>
      </c>
      <c r="H145" s="37" t="s">
        <v>91</v>
      </c>
    </row>
    <row r="146" spans="1:8" s="124" customFormat="1" ht="12.75">
      <c r="A146" s="10"/>
      <c r="B146" s="10">
        <v>4300</v>
      </c>
      <c r="C146" s="11" t="s">
        <v>22</v>
      </c>
      <c r="D146" s="32">
        <v>2000</v>
      </c>
      <c r="E146" s="32">
        <v>2000</v>
      </c>
      <c r="F146" s="37" t="s">
        <v>91</v>
      </c>
      <c r="G146" s="37" t="s">
        <v>91</v>
      </c>
      <c r="H146" s="37" t="s">
        <v>91</v>
      </c>
    </row>
    <row r="147" spans="1:8" s="124" customFormat="1" ht="13.5" customHeight="1">
      <c r="A147" s="10"/>
      <c r="B147" s="113"/>
      <c r="C147" s="110" t="s">
        <v>314</v>
      </c>
      <c r="D147" s="47">
        <f>SUM(D142:D146)</f>
        <v>18900</v>
      </c>
      <c r="E147" s="47">
        <f>SUM(E142:E146)</f>
        <v>18900</v>
      </c>
      <c r="F147" s="18" t="s">
        <v>91</v>
      </c>
      <c r="G147" s="18" t="s">
        <v>91</v>
      </c>
      <c r="H147" s="18" t="s">
        <v>91</v>
      </c>
    </row>
    <row r="148" spans="1:8" s="124" customFormat="1" ht="12.75">
      <c r="A148" s="60"/>
      <c r="B148" s="61"/>
      <c r="C148" s="25" t="s">
        <v>92</v>
      </c>
      <c r="D148" s="35">
        <f>SUM(D147,D140,D135,D119)</f>
        <v>142200</v>
      </c>
      <c r="E148" s="35">
        <f>SUM(E147,E140,E135,E119)</f>
        <v>142200</v>
      </c>
      <c r="F148" s="36" t="s">
        <v>91</v>
      </c>
      <c r="G148" s="36" t="s">
        <v>91</v>
      </c>
      <c r="H148" s="36" t="s">
        <v>91</v>
      </c>
    </row>
    <row r="149" spans="1:8" s="124" customFormat="1" ht="38.25">
      <c r="A149" s="42">
        <v>756</v>
      </c>
      <c r="B149" s="43"/>
      <c r="C149" s="44" t="s">
        <v>284</v>
      </c>
      <c r="D149" s="32"/>
      <c r="E149" s="32"/>
      <c r="F149" s="32"/>
      <c r="G149" s="32"/>
      <c r="H149" s="32"/>
    </row>
    <row r="150" spans="1:8" s="124" customFormat="1" ht="25.5">
      <c r="A150" s="10">
        <v>75647</v>
      </c>
      <c r="B150" s="10"/>
      <c r="C150" s="14" t="s">
        <v>285</v>
      </c>
      <c r="D150" s="32"/>
      <c r="E150" s="32"/>
      <c r="F150" s="32"/>
      <c r="G150" s="32"/>
      <c r="H150" s="32"/>
    </row>
    <row r="151" spans="1:8" s="124" customFormat="1" ht="12.75">
      <c r="A151" s="128"/>
      <c r="B151" s="10">
        <v>4100</v>
      </c>
      <c r="C151" s="11" t="s">
        <v>74</v>
      </c>
      <c r="D151" s="32">
        <v>15000</v>
      </c>
      <c r="E151" s="32">
        <v>15000</v>
      </c>
      <c r="F151" s="37" t="s">
        <v>91</v>
      </c>
      <c r="G151" s="37" t="s">
        <v>91</v>
      </c>
      <c r="H151" s="37" t="s">
        <v>91</v>
      </c>
    </row>
    <row r="152" spans="1:8" s="124" customFormat="1" ht="12.75">
      <c r="A152" s="128"/>
      <c r="B152" s="10">
        <v>4430</v>
      </c>
      <c r="C152" s="11" t="s">
        <v>253</v>
      </c>
      <c r="D152" s="32">
        <v>10000</v>
      </c>
      <c r="E152" s="32">
        <v>10000</v>
      </c>
      <c r="F152" s="37" t="s">
        <v>91</v>
      </c>
      <c r="G152" s="37" t="s">
        <v>91</v>
      </c>
      <c r="H152" s="37" t="s">
        <v>91</v>
      </c>
    </row>
    <row r="153" spans="1:8" s="124" customFormat="1" ht="12.75">
      <c r="A153" s="60"/>
      <c r="B153" s="61"/>
      <c r="C153" s="25" t="s">
        <v>186</v>
      </c>
      <c r="D153" s="35">
        <f>SUM(D151:D152)</f>
        <v>25000</v>
      </c>
      <c r="E153" s="35">
        <f>SUM(E151:E152)</f>
        <v>25000</v>
      </c>
      <c r="F153" s="36" t="s">
        <v>91</v>
      </c>
      <c r="G153" s="36" t="s">
        <v>91</v>
      </c>
      <c r="H153" s="36" t="s">
        <v>91</v>
      </c>
    </row>
    <row r="154" spans="1:8" s="124" customFormat="1" ht="12.75">
      <c r="A154" s="42" t="s">
        <v>93</v>
      </c>
      <c r="B154" s="43"/>
      <c r="C154" s="44" t="s">
        <v>96</v>
      </c>
      <c r="D154" s="32"/>
      <c r="E154" s="32"/>
      <c r="F154" s="32"/>
      <c r="G154" s="32"/>
      <c r="H154" s="32"/>
    </row>
    <row r="155" spans="1:8" s="124" customFormat="1" ht="25.5">
      <c r="A155" s="10" t="s">
        <v>94</v>
      </c>
      <c r="B155" s="10"/>
      <c r="C155" s="14" t="s">
        <v>97</v>
      </c>
      <c r="D155" s="32"/>
      <c r="E155" s="32"/>
      <c r="F155" s="32"/>
      <c r="G155" s="32"/>
      <c r="H155" s="32"/>
    </row>
    <row r="156" spans="1:8" s="124" customFormat="1" ht="25.5">
      <c r="A156" s="128"/>
      <c r="B156" s="10" t="s">
        <v>95</v>
      </c>
      <c r="C156" s="11" t="s">
        <v>98</v>
      </c>
      <c r="D156" s="32">
        <v>113100</v>
      </c>
      <c r="E156" s="32">
        <v>113100</v>
      </c>
      <c r="F156" s="37" t="s">
        <v>91</v>
      </c>
      <c r="G156" s="37" t="s">
        <v>91</v>
      </c>
      <c r="H156" s="37" t="s">
        <v>91</v>
      </c>
    </row>
    <row r="157" spans="1:8" s="124" customFormat="1" ht="12.75">
      <c r="A157" s="60"/>
      <c r="B157" s="61"/>
      <c r="C157" s="25" t="s">
        <v>99</v>
      </c>
      <c r="D157" s="35">
        <f>SUM(D156)</f>
        <v>113100</v>
      </c>
      <c r="E157" s="35">
        <f>SUM(E156)</f>
        <v>113100</v>
      </c>
      <c r="F157" s="36" t="s">
        <v>91</v>
      </c>
      <c r="G157" s="36" t="s">
        <v>91</v>
      </c>
      <c r="H157" s="36" t="s">
        <v>91</v>
      </c>
    </row>
    <row r="158" spans="1:8" s="124" customFormat="1" ht="12.75">
      <c r="A158" s="42" t="s">
        <v>100</v>
      </c>
      <c r="B158" s="43"/>
      <c r="C158" s="44" t="s">
        <v>102</v>
      </c>
      <c r="D158" s="32"/>
      <c r="E158" s="32"/>
      <c r="F158" s="32"/>
      <c r="G158" s="32"/>
      <c r="H158" s="32"/>
    </row>
    <row r="159" spans="1:8" s="124" customFormat="1" ht="12.75">
      <c r="A159" s="10" t="s">
        <v>101</v>
      </c>
      <c r="B159" s="10"/>
      <c r="C159" s="14" t="s">
        <v>103</v>
      </c>
      <c r="D159" s="32"/>
      <c r="E159" s="32"/>
      <c r="F159" s="32"/>
      <c r="G159" s="32"/>
      <c r="H159" s="32"/>
    </row>
    <row r="160" spans="1:8" s="124" customFormat="1" ht="12.75">
      <c r="A160" s="128"/>
      <c r="B160" s="10" t="s">
        <v>20</v>
      </c>
      <c r="C160" s="11" t="s">
        <v>22</v>
      </c>
      <c r="D160" s="22">
        <v>12000</v>
      </c>
      <c r="E160" s="22">
        <v>12000</v>
      </c>
      <c r="F160" s="53" t="s">
        <v>91</v>
      </c>
      <c r="G160" s="53" t="s">
        <v>91</v>
      </c>
      <c r="H160" s="53" t="s">
        <v>91</v>
      </c>
    </row>
    <row r="161" spans="1:8" s="124" customFormat="1" ht="12.75">
      <c r="A161" s="20"/>
      <c r="B161" s="84"/>
      <c r="C161" s="111" t="s">
        <v>104</v>
      </c>
      <c r="D161" s="50">
        <f>SUM(D160)</f>
        <v>12000</v>
      </c>
      <c r="E161" s="50">
        <f>SUM(E160)</f>
        <v>12000</v>
      </c>
      <c r="F161" s="51" t="s">
        <v>91</v>
      </c>
      <c r="G161" s="51" t="s">
        <v>91</v>
      </c>
      <c r="H161" s="51" t="s">
        <v>91</v>
      </c>
    </row>
    <row r="162" spans="1:8" s="124" customFormat="1" ht="12.75">
      <c r="A162" s="172" t="s">
        <v>105</v>
      </c>
      <c r="B162" s="10"/>
      <c r="C162" s="14" t="s">
        <v>107</v>
      </c>
      <c r="D162" s="32"/>
      <c r="E162" s="32"/>
      <c r="F162" s="32"/>
      <c r="G162" s="32"/>
      <c r="H162" s="32"/>
    </row>
    <row r="163" spans="1:8" s="124" customFormat="1" ht="12.75">
      <c r="A163" s="172"/>
      <c r="B163" s="10" t="s">
        <v>106</v>
      </c>
      <c r="C163" s="11" t="s">
        <v>202</v>
      </c>
      <c r="D163" s="22">
        <f>SUM(D165:D165)</f>
        <v>90000</v>
      </c>
      <c r="E163" s="22">
        <f>SUM(E165:E165)</f>
        <v>90000</v>
      </c>
      <c r="F163" s="53" t="s">
        <v>91</v>
      </c>
      <c r="G163" s="53" t="s">
        <v>91</v>
      </c>
      <c r="H163" s="53" t="s">
        <v>91</v>
      </c>
    </row>
    <row r="164" spans="1:8" s="124" customFormat="1" ht="12.75">
      <c r="A164" s="10"/>
      <c r="B164" s="10"/>
      <c r="C164" s="11" t="s">
        <v>201</v>
      </c>
      <c r="D164" s="32"/>
      <c r="E164" s="32"/>
      <c r="F164" s="32"/>
      <c r="G164" s="32"/>
      <c r="H164" s="32"/>
    </row>
    <row r="165" spans="1:8" s="135" customFormat="1" ht="12.75">
      <c r="A165" s="10"/>
      <c r="B165" s="12" t="s">
        <v>203</v>
      </c>
      <c r="C165" s="23" t="s">
        <v>252</v>
      </c>
      <c r="D165" s="32">
        <v>90000</v>
      </c>
      <c r="E165" s="32">
        <v>90000</v>
      </c>
      <c r="F165" s="37" t="s">
        <v>91</v>
      </c>
      <c r="G165" s="37" t="s">
        <v>91</v>
      </c>
      <c r="H165" s="37" t="s">
        <v>91</v>
      </c>
    </row>
    <row r="166" spans="1:8" s="124" customFormat="1" ht="12.75">
      <c r="A166" s="10"/>
      <c r="B166" s="157"/>
      <c r="C166" s="108" t="s">
        <v>108</v>
      </c>
      <c r="D166" s="47">
        <f>SUM(D163)</f>
        <v>90000</v>
      </c>
      <c r="E166" s="47">
        <f>SUM(E163)</f>
        <v>90000</v>
      </c>
      <c r="F166" s="54" t="s">
        <v>91</v>
      </c>
      <c r="G166" s="54" t="s">
        <v>91</v>
      </c>
      <c r="H166" s="54" t="s">
        <v>91</v>
      </c>
    </row>
    <row r="167" spans="1:8" s="124" customFormat="1" ht="12.75">
      <c r="A167" s="60"/>
      <c r="B167" s="61"/>
      <c r="C167" s="25" t="s">
        <v>109</v>
      </c>
      <c r="D167" s="35">
        <f>SUM(D161,D166)</f>
        <v>102000</v>
      </c>
      <c r="E167" s="35">
        <f>SUM(E161,E166)</f>
        <v>102000</v>
      </c>
      <c r="F167" s="36" t="s">
        <v>91</v>
      </c>
      <c r="G167" s="36" t="s">
        <v>91</v>
      </c>
      <c r="H167" s="36" t="s">
        <v>91</v>
      </c>
    </row>
    <row r="168" spans="1:8" s="124" customFormat="1" ht="12.75">
      <c r="A168" s="42" t="s">
        <v>110</v>
      </c>
      <c r="B168" s="43"/>
      <c r="C168" s="44" t="s">
        <v>112</v>
      </c>
      <c r="D168" s="32"/>
      <c r="E168" s="32"/>
      <c r="F168" s="32"/>
      <c r="G168" s="32"/>
      <c r="H168" s="32"/>
    </row>
    <row r="169" spans="1:8" s="124" customFormat="1" ht="12.75">
      <c r="A169" s="10" t="s">
        <v>111</v>
      </c>
      <c r="B169" s="10"/>
      <c r="C169" s="14" t="s">
        <v>113</v>
      </c>
      <c r="D169" s="32"/>
      <c r="E169" s="32"/>
      <c r="F169" s="32"/>
      <c r="G169" s="32"/>
      <c r="H169" s="32"/>
    </row>
    <row r="170" spans="1:8" s="124" customFormat="1" ht="12.75">
      <c r="A170" s="10"/>
      <c r="B170" s="10" t="s">
        <v>66</v>
      </c>
      <c r="C170" s="11" t="s">
        <v>68</v>
      </c>
      <c r="D170" s="32">
        <v>89448</v>
      </c>
      <c r="E170" s="32">
        <v>89448</v>
      </c>
      <c r="F170" s="37" t="s">
        <v>91</v>
      </c>
      <c r="G170" s="37" t="s">
        <v>91</v>
      </c>
      <c r="H170" s="37" t="s">
        <v>91</v>
      </c>
    </row>
    <row r="171" spans="1:8" s="124" customFormat="1" ht="12.75">
      <c r="A171" s="10"/>
      <c r="B171" s="10" t="s">
        <v>49</v>
      </c>
      <c r="C171" s="11" t="s">
        <v>255</v>
      </c>
      <c r="D171" s="32">
        <v>1252176</v>
      </c>
      <c r="E171" s="32">
        <v>1252176</v>
      </c>
      <c r="F171" s="37" t="s">
        <v>91</v>
      </c>
      <c r="G171" s="37" t="s">
        <v>91</v>
      </c>
      <c r="H171" s="37" t="s">
        <v>91</v>
      </c>
    </row>
    <row r="172" spans="1:8" s="124" customFormat="1" ht="12.75">
      <c r="A172" s="10"/>
      <c r="B172" s="10" t="s">
        <v>67</v>
      </c>
      <c r="C172" s="11" t="s">
        <v>69</v>
      </c>
      <c r="D172" s="32">
        <v>94344</v>
      </c>
      <c r="E172" s="32">
        <v>94344</v>
      </c>
      <c r="F172" s="37" t="s">
        <v>91</v>
      </c>
      <c r="G172" s="37" t="s">
        <v>91</v>
      </c>
      <c r="H172" s="37" t="s">
        <v>91</v>
      </c>
    </row>
    <row r="173" spans="1:8" s="124" customFormat="1" ht="12.75">
      <c r="A173" s="10"/>
      <c r="B173" s="10" t="s">
        <v>50</v>
      </c>
      <c r="C173" s="11" t="s">
        <v>204</v>
      </c>
      <c r="D173" s="38">
        <v>216103</v>
      </c>
      <c r="E173" s="38">
        <v>216103</v>
      </c>
      <c r="F173" s="37" t="s">
        <v>91</v>
      </c>
      <c r="G173" s="37" t="s">
        <v>91</v>
      </c>
      <c r="H173" s="37" t="s">
        <v>91</v>
      </c>
    </row>
    <row r="174" spans="1:8" s="124" customFormat="1" ht="12.75">
      <c r="A174" s="10"/>
      <c r="B174" s="10" t="s">
        <v>51</v>
      </c>
      <c r="C174" s="11" t="s">
        <v>258</v>
      </c>
      <c r="D174" s="32">
        <v>30728</v>
      </c>
      <c r="E174" s="32">
        <v>30728</v>
      </c>
      <c r="F174" s="37" t="s">
        <v>91</v>
      </c>
      <c r="G174" s="37" t="s">
        <v>91</v>
      </c>
      <c r="H174" s="37" t="s">
        <v>91</v>
      </c>
    </row>
    <row r="175" spans="1:8" s="124" customFormat="1" ht="12.75">
      <c r="A175" s="82"/>
      <c r="B175" s="10">
        <v>4170</v>
      </c>
      <c r="C175" s="11" t="s">
        <v>299</v>
      </c>
      <c r="D175" s="32">
        <v>1000</v>
      </c>
      <c r="E175" s="32">
        <v>1000</v>
      </c>
      <c r="F175" s="37"/>
      <c r="G175" s="37"/>
      <c r="H175" s="37"/>
    </row>
    <row r="176" spans="1:8" s="124" customFormat="1" ht="12.75">
      <c r="A176" s="127"/>
      <c r="B176" s="10">
        <v>4210</v>
      </c>
      <c r="C176" s="11" t="s">
        <v>70</v>
      </c>
      <c r="D176" s="32">
        <v>38750</v>
      </c>
      <c r="E176" s="32">
        <v>38750</v>
      </c>
      <c r="F176" s="66" t="s">
        <v>91</v>
      </c>
      <c r="G176" s="66" t="s">
        <v>91</v>
      </c>
      <c r="H176" s="66" t="s">
        <v>91</v>
      </c>
    </row>
    <row r="177" spans="1:8" s="124" customFormat="1" ht="12.75">
      <c r="A177" s="128"/>
      <c r="B177" s="10">
        <v>4240</v>
      </c>
      <c r="C177" s="11" t="s">
        <v>114</v>
      </c>
      <c r="D177" s="32">
        <v>10000</v>
      </c>
      <c r="E177" s="32">
        <v>10000</v>
      </c>
      <c r="F177" s="66" t="s">
        <v>91</v>
      </c>
      <c r="G177" s="66" t="s">
        <v>91</v>
      </c>
      <c r="H177" s="66" t="s">
        <v>91</v>
      </c>
    </row>
    <row r="178" spans="1:8" s="124" customFormat="1" ht="12.75">
      <c r="A178" s="128"/>
      <c r="B178" s="10">
        <v>4260</v>
      </c>
      <c r="C178" s="11" t="s">
        <v>71</v>
      </c>
      <c r="D178" s="32">
        <v>12000</v>
      </c>
      <c r="E178" s="32">
        <v>12000</v>
      </c>
      <c r="F178" s="66" t="s">
        <v>91</v>
      </c>
      <c r="G178" s="66" t="s">
        <v>91</v>
      </c>
      <c r="H178" s="66" t="s">
        <v>91</v>
      </c>
    </row>
    <row r="179" spans="1:8" s="124" customFormat="1" ht="12.75">
      <c r="A179" s="128"/>
      <c r="B179" s="10">
        <v>4270</v>
      </c>
      <c r="C179" s="11" t="s">
        <v>33</v>
      </c>
      <c r="D179" s="32">
        <v>24500</v>
      </c>
      <c r="E179" s="32">
        <v>24500</v>
      </c>
      <c r="F179" s="66" t="s">
        <v>91</v>
      </c>
      <c r="G179" s="66" t="s">
        <v>91</v>
      </c>
      <c r="H179" s="66" t="s">
        <v>91</v>
      </c>
    </row>
    <row r="180" spans="1:8" s="135" customFormat="1" ht="12.75">
      <c r="A180" s="128"/>
      <c r="B180" s="10">
        <v>4300</v>
      </c>
      <c r="C180" s="11" t="s">
        <v>22</v>
      </c>
      <c r="D180" s="32">
        <v>60900</v>
      </c>
      <c r="E180" s="32">
        <v>60900</v>
      </c>
      <c r="F180" s="66" t="s">
        <v>91</v>
      </c>
      <c r="G180" s="66" t="s">
        <v>91</v>
      </c>
      <c r="H180" s="66" t="s">
        <v>91</v>
      </c>
    </row>
    <row r="181" spans="1:8" s="124" customFormat="1" ht="12.75">
      <c r="A181" s="128"/>
      <c r="B181" s="10">
        <v>4410</v>
      </c>
      <c r="C181" s="11" t="s">
        <v>63</v>
      </c>
      <c r="D181" s="32">
        <v>4000</v>
      </c>
      <c r="E181" s="32">
        <v>4000</v>
      </c>
      <c r="F181" s="66" t="s">
        <v>91</v>
      </c>
      <c r="G181" s="66" t="s">
        <v>91</v>
      </c>
      <c r="H181" s="66" t="s">
        <v>91</v>
      </c>
    </row>
    <row r="182" spans="1:8" s="124" customFormat="1" ht="12.75">
      <c r="A182" s="10"/>
      <c r="B182" s="10">
        <v>4430</v>
      </c>
      <c r="C182" s="11" t="s">
        <v>41</v>
      </c>
      <c r="D182" s="32">
        <v>2500</v>
      </c>
      <c r="E182" s="32">
        <v>2500</v>
      </c>
      <c r="F182" s="66" t="s">
        <v>91</v>
      </c>
      <c r="G182" s="66" t="s">
        <v>91</v>
      </c>
      <c r="H182" s="66" t="s">
        <v>91</v>
      </c>
    </row>
    <row r="183" spans="1:8" s="124" customFormat="1" ht="12.75">
      <c r="A183" s="10"/>
      <c r="B183" s="10">
        <v>4440</v>
      </c>
      <c r="C183" s="11" t="s">
        <v>72</v>
      </c>
      <c r="D183" s="22">
        <v>101038</v>
      </c>
      <c r="E183" s="22">
        <v>101038</v>
      </c>
      <c r="F183" s="69" t="s">
        <v>91</v>
      </c>
      <c r="G183" s="69" t="s">
        <v>91</v>
      </c>
      <c r="H183" s="69" t="s">
        <v>91</v>
      </c>
    </row>
    <row r="184" spans="1:8" s="124" customFormat="1" ht="12.75">
      <c r="A184" s="20"/>
      <c r="B184" s="84"/>
      <c r="C184" s="111" t="s">
        <v>115</v>
      </c>
      <c r="D184" s="50">
        <f>SUM(D170:D183)</f>
        <v>1937487</v>
      </c>
      <c r="E184" s="50">
        <f>SUM(E170:E183)</f>
        <v>1937487</v>
      </c>
      <c r="F184" s="51" t="s">
        <v>91</v>
      </c>
      <c r="G184" s="51" t="s">
        <v>91</v>
      </c>
      <c r="H184" s="51" t="s">
        <v>91</v>
      </c>
    </row>
    <row r="185" spans="1:8" s="124" customFormat="1" ht="12.75">
      <c r="A185" s="10" t="s">
        <v>116</v>
      </c>
      <c r="B185" s="10"/>
      <c r="C185" s="14" t="s">
        <v>135</v>
      </c>
      <c r="D185" s="32"/>
      <c r="E185" s="32"/>
      <c r="F185" s="32"/>
      <c r="G185" s="32"/>
      <c r="H185" s="32"/>
    </row>
    <row r="186" spans="1:8" s="124" customFormat="1" ht="12.75">
      <c r="A186" s="10"/>
      <c r="B186" s="10">
        <v>2510</v>
      </c>
      <c r="C186" s="11" t="s">
        <v>136</v>
      </c>
      <c r="D186" s="32">
        <v>337079</v>
      </c>
      <c r="E186" s="32">
        <v>337079</v>
      </c>
      <c r="F186" s="37" t="s">
        <v>91</v>
      </c>
      <c r="G186" s="37" t="s">
        <v>91</v>
      </c>
      <c r="H186" s="37" t="s">
        <v>91</v>
      </c>
    </row>
    <row r="187" spans="1:8" s="124" customFormat="1" ht="12.75">
      <c r="A187" s="10"/>
      <c r="B187" s="10" t="s">
        <v>49</v>
      </c>
      <c r="C187" s="11" t="s">
        <v>255</v>
      </c>
      <c r="D187" s="32">
        <v>45111</v>
      </c>
      <c r="E187" s="32">
        <v>45111</v>
      </c>
      <c r="F187" s="37" t="s">
        <v>91</v>
      </c>
      <c r="G187" s="37" t="s">
        <v>91</v>
      </c>
      <c r="H187" s="37" t="s">
        <v>91</v>
      </c>
    </row>
    <row r="188" spans="1:8" s="124" customFormat="1" ht="12.75">
      <c r="A188" s="10"/>
      <c r="B188" s="10" t="s">
        <v>67</v>
      </c>
      <c r="C188" s="11" t="s">
        <v>69</v>
      </c>
      <c r="D188" s="32">
        <v>3834</v>
      </c>
      <c r="E188" s="32">
        <v>3834</v>
      </c>
      <c r="F188" s="37" t="s">
        <v>91</v>
      </c>
      <c r="G188" s="37" t="s">
        <v>91</v>
      </c>
      <c r="H188" s="37" t="s">
        <v>91</v>
      </c>
    </row>
    <row r="189" spans="1:8" s="124" customFormat="1" ht="12.75">
      <c r="A189" s="10"/>
      <c r="B189" s="10" t="s">
        <v>50</v>
      </c>
      <c r="C189" s="11" t="s">
        <v>204</v>
      </c>
      <c r="D189" s="38">
        <v>7773</v>
      </c>
      <c r="E189" s="38">
        <v>7773</v>
      </c>
      <c r="F189" s="37" t="s">
        <v>91</v>
      </c>
      <c r="G189" s="37" t="s">
        <v>91</v>
      </c>
      <c r="H189" s="37" t="s">
        <v>91</v>
      </c>
    </row>
    <row r="190" spans="1:8" s="124" customFormat="1" ht="12.75">
      <c r="A190" s="10"/>
      <c r="B190" s="10" t="s">
        <v>51</v>
      </c>
      <c r="C190" s="11" t="s">
        <v>258</v>
      </c>
      <c r="D190" s="32">
        <v>1105</v>
      </c>
      <c r="E190" s="32">
        <v>1105</v>
      </c>
      <c r="F190" s="37" t="s">
        <v>91</v>
      </c>
      <c r="G190" s="37" t="s">
        <v>91</v>
      </c>
      <c r="H190" s="37" t="s">
        <v>91</v>
      </c>
    </row>
    <row r="191" spans="1:8" s="124" customFormat="1" ht="12.75">
      <c r="A191" s="127"/>
      <c r="B191" s="10">
        <v>4210</v>
      </c>
      <c r="C191" s="11" t="s">
        <v>70</v>
      </c>
      <c r="D191" s="32">
        <v>2000</v>
      </c>
      <c r="E191" s="32">
        <v>2000</v>
      </c>
      <c r="F191" s="66" t="s">
        <v>91</v>
      </c>
      <c r="G191" s="66" t="s">
        <v>91</v>
      </c>
      <c r="H191" s="66" t="s">
        <v>91</v>
      </c>
    </row>
    <row r="192" spans="1:8" s="124" customFormat="1" ht="12.75">
      <c r="A192" s="128"/>
      <c r="B192" s="10">
        <v>4240</v>
      </c>
      <c r="C192" s="11" t="s">
        <v>114</v>
      </c>
      <c r="D192" s="32">
        <v>1000</v>
      </c>
      <c r="E192" s="32">
        <v>1000</v>
      </c>
      <c r="F192" s="66" t="s">
        <v>91</v>
      </c>
      <c r="G192" s="66" t="s">
        <v>91</v>
      </c>
      <c r="H192" s="66" t="s">
        <v>91</v>
      </c>
    </row>
    <row r="193" spans="1:8" s="124" customFormat="1" ht="12.75">
      <c r="A193" s="128"/>
      <c r="B193" s="10">
        <v>4410</v>
      </c>
      <c r="C193" s="11" t="s">
        <v>63</v>
      </c>
      <c r="D193" s="32">
        <v>300</v>
      </c>
      <c r="E193" s="32">
        <v>300</v>
      </c>
      <c r="F193" s="66" t="s">
        <v>91</v>
      </c>
      <c r="G193" s="66" t="s">
        <v>91</v>
      </c>
      <c r="H193" s="66" t="s">
        <v>91</v>
      </c>
    </row>
    <row r="194" spans="1:8" s="124" customFormat="1" ht="12.75">
      <c r="A194" s="10"/>
      <c r="B194" s="10">
        <v>4440</v>
      </c>
      <c r="C194" s="11" t="s">
        <v>72</v>
      </c>
      <c r="D194" s="22">
        <v>3892</v>
      </c>
      <c r="E194" s="22">
        <v>3892</v>
      </c>
      <c r="F194" s="69" t="s">
        <v>91</v>
      </c>
      <c r="G194" s="69" t="s">
        <v>91</v>
      </c>
      <c r="H194" s="69" t="s">
        <v>91</v>
      </c>
    </row>
    <row r="195" spans="1:8" s="124" customFormat="1" ht="12.75">
      <c r="A195" s="20"/>
      <c r="B195" s="126"/>
      <c r="C195" s="111" t="s">
        <v>117</v>
      </c>
      <c r="D195" s="50">
        <f>SUM(D186:D194)</f>
        <v>402094</v>
      </c>
      <c r="E195" s="50">
        <f>SUM(E186:E194)</f>
        <v>402094</v>
      </c>
      <c r="F195" s="51" t="s">
        <v>91</v>
      </c>
      <c r="G195" s="51" t="s">
        <v>91</v>
      </c>
      <c r="H195" s="51" t="s">
        <v>91</v>
      </c>
    </row>
    <row r="196" spans="1:8" s="124" customFormat="1" ht="12.75">
      <c r="A196" s="10" t="s">
        <v>118</v>
      </c>
      <c r="B196" s="10"/>
      <c r="C196" s="14" t="s">
        <v>119</v>
      </c>
      <c r="D196" s="32"/>
      <c r="E196" s="32"/>
      <c r="F196" s="32"/>
      <c r="G196" s="32"/>
      <c r="H196" s="32"/>
    </row>
    <row r="197" spans="1:8" s="124" customFormat="1" ht="12.75">
      <c r="A197" s="10"/>
      <c r="B197" s="10" t="s">
        <v>66</v>
      </c>
      <c r="C197" s="11" t="s">
        <v>68</v>
      </c>
      <c r="D197" s="32">
        <v>43383</v>
      </c>
      <c r="E197" s="32">
        <v>43383</v>
      </c>
      <c r="F197" s="37" t="s">
        <v>91</v>
      </c>
      <c r="G197" s="37" t="s">
        <v>91</v>
      </c>
      <c r="H197" s="37" t="s">
        <v>91</v>
      </c>
    </row>
    <row r="198" spans="1:8" s="124" customFormat="1" ht="12.75">
      <c r="A198" s="10"/>
      <c r="B198" s="10" t="s">
        <v>49</v>
      </c>
      <c r="C198" s="11" t="s">
        <v>255</v>
      </c>
      <c r="D198" s="32">
        <v>653216</v>
      </c>
      <c r="E198" s="32">
        <v>653216</v>
      </c>
      <c r="F198" s="37" t="s">
        <v>91</v>
      </c>
      <c r="G198" s="37" t="s">
        <v>91</v>
      </c>
      <c r="H198" s="37" t="s">
        <v>91</v>
      </c>
    </row>
    <row r="199" spans="1:8" s="124" customFormat="1" ht="12.75">
      <c r="A199" s="10"/>
      <c r="B199" s="10" t="s">
        <v>67</v>
      </c>
      <c r="C199" s="11" t="s">
        <v>69</v>
      </c>
      <c r="D199" s="32">
        <v>53702</v>
      </c>
      <c r="E199" s="32">
        <v>53702</v>
      </c>
      <c r="F199" s="37" t="s">
        <v>91</v>
      </c>
      <c r="G199" s="37" t="s">
        <v>91</v>
      </c>
      <c r="H199" s="37" t="s">
        <v>91</v>
      </c>
    </row>
    <row r="200" spans="1:8" s="124" customFormat="1" ht="12.75">
      <c r="A200" s="10"/>
      <c r="B200" s="10" t="s">
        <v>50</v>
      </c>
      <c r="C200" s="11" t="s">
        <v>204</v>
      </c>
      <c r="D200" s="38">
        <v>130536</v>
      </c>
      <c r="E200" s="38">
        <v>130536</v>
      </c>
      <c r="F200" s="37" t="s">
        <v>91</v>
      </c>
      <c r="G200" s="37" t="s">
        <v>91</v>
      </c>
      <c r="H200" s="37" t="s">
        <v>91</v>
      </c>
    </row>
    <row r="201" spans="1:8" s="124" customFormat="1" ht="12.75">
      <c r="A201" s="10"/>
      <c r="B201" s="10" t="s">
        <v>51</v>
      </c>
      <c r="C201" s="11" t="s">
        <v>258</v>
      </c>
      <c r="D201" s="32">
        <v>18562</v>
      </c>
      <c r="E201" s="32">
        <v>18562</v>
      </c>
      <c r="F201" s="37" t="s">
        <v>91</v>
      </c>
      <c r="G201" s="37" t="s">
        <v>91</v>
      </c>
      <c r="H201" s="37" t="s">
        <v>91</v>
      </c>
    </row>
    <row r="202" spans="1:8" s="124" customFormat="1" ht="12.75">
      <c r="A202" s="127"/>
      <c r="B202" s="10">
        <v>4210</v>
      </c>
      <c r="C202" s="11" t="s">
        <v>70</v>
      </c>
      <c r="D202" s="32">
        <v>78700</v>
      </c>
      <c r="E202" s="32">
        <v>78700</v>
      </c>
      <c r="F202" s="66" t="s">
        <v>91</v>
      </c>
      <c r="G202" s="66" t="s">
        <v>91</v>
      </c>
      <c r="H202" s="66" t="s">
        <v>91</v>
      </c>
    </row>
    <row r="203" spans="1:8" s="124" customFormat="1" ht="12.75">
      <c r="A203" s="128"/>
      <c r="B203" s="10">
        <v>4240</v>
      </c>
      <c r="C203" s="11" t="s">
        <v>114</v>
      </c>
      <c r="D203" s="32">
        <v>500</v>
      </c>
      <c r="E203" s="32">
        <v>500</v>
      </c>
      <c r="F203" s="66" t="s">
        <v>91</v>
      </c>
      <c r="G203" s="66" t="s">
        <v>91</v>
      </c>
      <c r="H203" s="66" t="s">
        <v>91</v>
      </c>
    </row>
    <row r="204" spans="1:8" s="124" customFormat="1" ht="12.75">
      <c r="A204" s="128"/>
      <c r="B204" s="10">
        <v>4260</v>
      </c>
      <c r="C204" s="11" t="s">
        <v>71</v>
      </c>
      <c r="D204" s="32">
        <v>25000</v>
      </c>
      <c r="E204" s="32">
        <v>25000</v>
      </c>
      <c r="F204" s="66" t="s">
        <v>91</v>
      </c>
      <c r="G204" s="66" t="s">
        <v>91</v>
      </c>
      <c r="H204" s="66" t="s">
        <v>91</v>
      </c>
    </row>
    <row r="205" spans="1:8" s="124" customFormat="1" ht="12.75">
      <c r="A205" s="128"/>
      <c r="B205" s="10">
        <v>4270</v>
      </c>
      <c r="C205" s="11" t="s">
        <v>33</v>
      </c>
      <c r="D205" s="32">
        <v>8000</v>
      </c>
      <c r="E205" s="32">
        <v>8000</v>
      </c>
      <c r="F205" s="66"/>
      <c r="G205" s="66"/>
      <c r="H205" s="66"/>
    </row>
    <row r="206" spans="1:8" s="124" customFormat="1" ht="12.75">
      <c r="A206" s="128"/>
      <c r="B206" s="10">
        <v>4300</v>
      </c>
      <c r="C206" s="11" t="s">
        <v>22</v>
      </c>
      <c r="D206" s="32">
        <v>115300</v>
      </c>
      <c r="E206" s="32">
        <v>115300</v>
      </c>
      <c r="F206" s="66" t="s">
        <v>91</v>
      </c>
      <c r="G206" s="66" t="s">
        <v>91</v>
      </c>
      <c r="H206" s="66" t="s">
        <v>91</v>
      </c>
    </row>
    <row r="207" spans="1:8" s="124" customFormat="1" ht="12.75">
      <c r="A207" s="128"/>
      <c r="B207" s="10">
        <v>4410</v>
      </c>
      <c r="C207" s="11" t="s">
        <v>63</v>
      </c>
      <c r="D207" s="32">
        <v>2000</v>
      </c>
      <c r="E207" s="32">
        <v>2000</v>
      </c>
      <c r="F207" s="66" t="s">
        <v>91</v>
      </c>
      <c r="G207" s="66" t="s">
        <v>91</v>
      </c>
      <c r="H207" s="66" t="s">
        <v>91</v>
      </c>
    </row>
    <row r="208" spans="1:8" s="124" customFormat="1" ht="12.75">
      <c r="A208" s="10"/>
      <c r="B208" s="10">
        <v>4430</v>
      </c>
      <c r="C208" s="11" t="s">
        <v>41</v>
      </c>
      <c r="D208" s="32">
        <v>9600</v>
      </c>
      <c r="E208" s="32">
        <v>9600</v>
      </c>
      <c r="F208" s="66" t="s">
        <v>91</v>
      </c>
      <c r="G208" s="66" t="s">
        <v>91</v>
      </c>
      <c r="H208" s="66" t="s">
        <v>91</v>
      </c>
    </row>
    <row r="209" spans="1:8" s="124" customFormat="1" ht="12.75">
      <c r="A209" s="10"/>
      <c r="B209" s="10">
        <v>4440</v>
      </c>
      <c r="C209" s="11" t="s">
        <v>72</v>
      </c>
      <c r="D209" s="22">
        <v>53657</v>
      </c>
      <c r="E209" s="22">
        <v>53657</v>
      </c>
      <c r="F209" s="69" t="s">
        <v>91</v>
      </c>
      <c r="G209" s="69" t="s">
        <v>91</v>
      </c>
      <c r="H209" s="69" t="s">
        <v>91</v>
      </c>
    </row>
    <row r="210" spans="1:8" s="124" customFormat="1" ht="12.75">
      <c r="A210" s="20"/>
      <c r="B210" s="126"/>
      <c r="C210" s="111" t="s">
        <v>120</v>
      </c>
      <c r="D210" s="50">
        <f>SUM(D197:D209)</f>
        <v>1192156</v>
      </c>
      <c r="E210" s="50">
        <f>SUM(E197:E209)</f>
        <v>1192156</v>
      </c>
      <c r="F210" s="51" t="s">
        <v>91</v>
      </c>
      <c r="G210" s="51" t="s">
        <v>91</v>
      </c>
      <c r="H210" s="51" t="s">
        <v>91</v>
      </c>
    </row>
    <row r="211" spans="1:8" s="124" customFormat="1" ht="12.75">
      <c r="A211" s="10">
        <v>80113</v>
      </c>
      <c r="B211" s="10"/>
      <c r="C211" s="14" t="s">
        <v>259</v>
      </c>
      <c r="D211" s="32"/>
      <c r="E211" s="32"/>
      <c r="F211" s="32"/>
      <c r="G211" s="32"/>
      <c r="H211" s="32"/>
    </row>
    <row r="212" spans="1:8" s="124" customFormat="1" ht="12.75">
      <c r="A212" s="10"/>
      <c r="B212" s="10">
        <v>4110</v>
      </c>
      <c r="C212" s="11" t="s">
        <v>257</v>
      </c>
      <c r="D212" s="32">
        <v>7740</v>
      </c>
      <c r="E212" s="32">
        <v>7740</v>
      </c>
      <c r="F212" s="37" t="s">
        <v>91</v>
      </c>
      <c r="G212" s="37" t="s">
        <v>91</v>
      </c>
      <c r="H212" s="37" t="s">
        <v>91</v>
      </c>
    </row>
    <row r="213" spans="1:8" s="124" customFormat="1" ht="12.75">
      <c r="A213" s="10"/>
      <c r="B213" s="12" t="s">
        <v>51</v>
      </c>
      <c r="C213" s="11" t="s">
        <v>258</v>
      </c>
      <c r="D213" s="32">
        <v>1100</v>
      </c>
      <c r="E213" s="32">
        <v>1100</v>
      </c>
      <c r="F213" s="37" t="s">
        <v>91</v>
      </c>
      <c r="G213" s="37" t="s">
        <v>91</v>
      </c>
      <c r="H213" s="37" t="s">
        <v>91</v>
      </c>
    </row>
    <row r="214" spans="1:8" s="124" customFormat="1" ht="12.75">
      <c r="A214" s="10"/>
      <c r="B214" s="12" t="s">
        <v>313</v>
      </c>
      <c r="C214" s="11" t="s">
        <v>299</v>
      </c>
      <c r="D214" s="32">
        <v>44890</v>
      </c>
      <c r="E214" s="32">
        <v>44890</v>
      </c>
      <c r="F214" s="37"/>
      <c r="G214" s="37"/>
      <c r="H214" s="37"/>
    </row>
    <row r="215" spans="1:8" s="124" customFormat="1" ht="12.75">
      <c r="A215" s="10"/>
      <c r="B215" s="10">
        <v>4300</v>
      </c>
      <c r="C215" s="11" t="s">
        <v>22</v>
      </c>
      <c r="D215" s="32">
        <v>185000</v>
      </c>
      <c r="E215" s="32">
        <v>185000</v>
      </c>
      <c r="F215" s="37" t="s">
        <v>91</v>
      </c>
      <c r="G215" s="37" t="s">
        <v>91</v>
      </c>
      <c r="H215" s="37" t="s">
        <v>91</v>
      </c>
    </row>
    <row r="216" spans="1:8" s="124" customFormat="1" ht="12.75">
      <c r="A216" s="10"/>
      <c r="B216" s="93"/>
      <c r="C216" s="105" t="s">
        <v>254</v>
      </c>
      <c r="D216" s="50">
        <f>SUM(D212:D215)</f>
        <v>238730</v>
      </c>
      <c r="E216" s="50">
        <f>SUM(E212:E215)</f>
        <v>238730</v>
      </c>
      <c r="F216" s="50"/>
      <c r="G216" s="50"/>
      <c r="H216" s="50"/>
    </row>
    <row r="217" spans="1:8" s="124" customFormat="1" ht="12.75">
      <c r="A217" s="45">
        <v>80146</v>
      </c>
      <c r="B217" s="150"/>
      <c r="C217" s="46" t="s">
        <v>121</v>
      </c>
      <c r="D217" s="47"/>
      <c r="E217" s="47"/>
      <c r="F217" s="47"/>
      <c r="G217" s="47"/>
      <c r="H217" s="47"/>
    </row>
    <row r="218" spans="1:8" s="124" customFormat="1" ht="12.75">
      <c r="A218" s="10"/>
      <c r="B218" s="10">
        <v>4300</v>
      </c>
      <c r="C218" s="11" t="s">
        <v>22</v>
      </c>
      <c r="D218" s="32">
        <v>9487</v>
      </c>
      <c r="E218" s="32">
        <v>9487</v>
      </c>
      <c r="F218" s="37" t="s">
        <v>91</v>
      </c>
      <c r="G218" s="37" t="s">
        <v>91</v>
      </c>
      <c r="H218" s="37" t="s">
        <v>91</v>
      </c>
    </row>
    <row r="219" spans="1:8" s="124" customFormat="1" ht="12.75">
      <c r="A219" s="10"/>
      <c r="B219" s="10" t="s">
        <v>61</v>
      </c>
      <c r="C219" s="11" t="s">
        <v>63</v>
      </c>
      <c r="D219" s="32">
        <v>9000</v>
      </c>
      <c r="E219" s="32">
        <v>9000</v>
      </c>
      <c r="F219" s="37" t="s">
        <v>91</v>
      </c>
      <c r="G219" s="37" t="s">
        <v>91</v>
      </c>
      <c r="H219" s="37" t="s">
        <v>91</v>
      </c>
    </row>
    <row r="220" spans="1:8" s="124" customFormat="1" ht="12.75">
      <c r="A220" s="20"/>
      <c r="B220" s="126"/>
      <c r="C220" s="111" t="s">
        <v>122</v>
      </c>
      <c r="D220" s="50">
        <f>SUM(D218:D219)</f>
        <v>18487</v>
      </c>
      <c r="E220" s="50">
        <f>SUM(E218:E219)</f>
        <v>18487</v>
      </c>
      <c r="F220" s="51" t="s">
        <v>91</v>
      </c>
      <c r="G220" s="51" t="s">
        <v>91</v>
      </c>
      <c r="H220" s="51" t="s">
        <v>91</v>
      </c>
    </row>
    <row r="221" spans="1:8" s="124" customFormat="1" ht="12.75">
      <c r="A221" s="60"/>
      <c r="B221" s="61"/>
      <c r="C221" s="25" t="s">
        <v>123</v>
      </c>
      <c r="D221" s="35">
        <f>SUM(D220,D216,D210,D195,D184)</f>
        <v>3788954</v>
      </c>
      <c r="E221" s="35">
        <f>SUM(E220,E216,E210,E195,E184)</f>
        <v>3788954</v>
      </c>
      <c r="F221" s="36" t="s">
        <v>91</v>
      </c>
      <c r="G221" s="36" t="s">
        <v>91</v>
      </c>
      <c r="H221" s="36" t="s">
        <v>91</v>
      </c>
    </row>
    <row r="222" spans="1:8" s="124" customFormat="1" ht="12.75">
      <c r="A222" s="42">
        <v>851</v>
      </c>
      <c r="B222" s="43"/>
      <c r="C222" s="44" t="s">
        <v>124</v>
      </c>
      <c r="D222" s="32"/>
      <c r="E222" s="32"/>
      <c r="F222" s="32"/>
      <c r="G222" s="32"/>
      <c r="H222" s="32"/>
    </row>
    <row r="223" spans="1:8" s="124" customFormat="1" ht="12.75">
      <c r="A223" s="45">
        <v>85154</v>
      </c>
      <c r="B223" s="45"/>
      <c r="C223" s="46" t="s">
        <v>125</v>
      </c>
      <c r="D223" s="47"/>
      <c r="E223" s="47"/>
      <c r="F223" s="47"/>
      <c r="G223" s="47"/>
      <c r="H223" s="47"/>
    </row>
    <row r="224" spans="1:8" s="124" customFormat="1" ht="12.75">
      <c r="A224" s="10"/>
      <c r="B224" s="10" t="s">
        <v>50</v>
      </c>
      <c r="C224" s="11" t="s">
        <v>204</v>
      </c>
      <c r="D224" s="32">
        <v>6000</v>
      </c>
      <c r="E224" s="32">
        <v>6000</v>
      </c>
      <c r="F224" s="37" t="s">
        <v>91</v>
      </c>
      <c r="G224" s="37" t="s">
        <v>91</v>
      </c>
      <c r="H224" s="37" t="s">
        <v>91</v>
      </c>
    </row>
    <row r="225" spans="1:8" s="124" customFormat="1" ht="12.75">
      <c r="A225" s="10"/>
      <c r="B225" s="10">
        <v>4120</v>
      </c>
      <c r="C225" s="11" t="s">
        <v>258</v>
      </c>
      <c r="D225" s="32">
        <v>380</v>
      </c>
      <c r="E225" s="32">
        <v>380</v>
      </c>
      <c r="F225" s="37" t="s">
        <v>91</v>
      </c>
      <c r="G225" s="37" t="s">
        <v>91</v>
      </c>
      <c r="H225" s="37" t="s">
        <v>91</v>
      </c>
    </row>
    <row r="226" spans="1:8" s="124" customFormat="1" ht="12.75">
      <c r="A226" s="10"/>
      <c r="B226" s="10">
        <v>4170</v>
      </c>
      <c r="C226" s="11" t="s">
        <v>299</v>
      </c>
      <c r="D226" s="32">
        <v>34920</v>
      </c>
      <c r="E226" s="32">
        <v>34920</v>
      </c>
      <c r="F226" s="37" t="s">
        <v>91</v>
      </c>
      <c r="G226" s="37" t="s">
        <v>91</v>
      </c>
      <c r="H226" s="37" t="s">
        <v>91</v>
      </c>
    </row>
    <row r="227" spans="1:8" s="124" customFormat="1" ht="12.75">
      <c r="A227" s="10"/>
      <c r="B227" s="10" t="s">
        <v>27</v>
      </c>
      <c r="C227" s="11" t="s">
        <v>70</v>
      </c>
      <c r="D227" s="32">
        <v>8700</v>
      </c>
      <c r="E227" s="32">
        <v>8700</v>
      </c>
      <c r="F227" s="37" t="s">
        <v>91</v>
      </c>
      <c r="G227" s="37" t="s">
        <v>91</v>
      </c>
      <c r="H227" s="37" t="s">
        <v>91</v>
      </c>
    </row>
    <row r="228" spans="1:8" s="124" customFormat="1" ht="12.75">
      <c r="A228" s="10"/>
      <c r="B228" s="10" t="s">
        <v>87</v>
      </c>
      <c r="C228" s="11" t="s">
        <v>71</v>
      </c>
      <c r="D228" s="32">
        <v>5000</v>
      </c>
      <c r="E228" s="32">
        <v>5000</v>
      </c>
      <c r="F228" s="37" t="s">
        <v>91</v>
      </c>
      <c r="G228" s="37" t="s">
        <v>91</v>
      </c>
      <c r="H228" s="37" t="s">
        <v>91</v>
      </c>
    </row>
    <row r="229" spans="1:8" s="124" customFormat="1" ht="12.75">
      <c r="A229" s="10"/>
      <c r="B229" s="10" t="s">
        <v>20</v>
      </c>
      <c r="C229" s="11" t="s">
        <v>22</v>
      </c>
      <c r="D229" s="32">
        <v>2000</v>
      </c>
      <c r="E229" s="32">
        <v>2000</v>
      </c>
      <c r="F229" s="37" t="s">
        <v>91</v>
      </c>
      <c r="G229" s="37" t="s">
        <v>91</v>
      </c>
      <c r="H229" s="37" t="s">
        <v>91</v>
      </c>
    </row>
    <row r="230" spans="1:8" s="124" customFormat="1" ht="12.75">
      <c r="A230" s="71"/>
      <c r="B230" s="126"/>
      <c r="C230" s="111" t="s">
        <v>126</v>
      </c>
      <c r="D230" s="50">
        <f>SUM(D224:D229)</f>
        <v>57000</v>
      </c>
      <c r="E230" s="50">
        <f>SUM(E224:E229)</f>
        <v>57000</v>
      </c>
      <c r="F230" s="51" t="s">
        <v>91</v>
      </c>
      <c r="G230" s="51" t="s">
        <v>91</v>
      </c>
      <c r="H230" s="51" t="s">
        <v>91</v>
      </c>
    </row>
    <row r="231" spans="1:8" s="124" customFormat="1" ht="12.75">
      <c r="A231" s="45">
        <v>85195</v>
      </c>
      <c r="B231" s="45"/>
      <c r="C231" s="46" t="s">
        <v>28</v>
      </c>
      <c r="D231" s="47"/>
      <c r="E231" s="47"/>
      <c r="F231" s="47"/>
      <c r="G231" s="47"/>
      <c r="H231" s="47"/>
    </row>
    <row r="232" spans="1:8" s="124" customFormat="1" ht="12.75">
      <c r="A232" s="10"/>
      <c r="B232" s="10">
        <v>4280</v>
      </c>
      <c r="C232" s="11" t="s">
        <v>320</v>
      </c>
      <c r="D232" s="32">
        <v>5000</v>
      </c>
      <c r="E232" s="32">
        <v>5000</v>
      </c>
      <c r="F232" s="37" t="s">
        <v>91</v>
      </c>
      <c r="G232" s="37" t="s">
        <v>91</v>
      </c>
      <c r="H232" s="37" t="s">
        <v>91</v>
      </c>
    </row>
    <row r="233" spans="1:8" s="124" customFormat="1" ht="12.75">
      <c r="A233" s="60"/>
      <c r="B233" s="61"/>
      <c r="C233" s="25" t="s">
        <v>127</v>
      </c>
      <c r="D233" s="35">
        <f>SUM(D232,D230)</f>
        <v>62000</v>
      </c>
      <c r="E233" s="35">
        <f>SUM(E232,E230)</f>
        <v>62000</v>
      </c>
      <c r="F233" s="36" t="s">
        <v>91</v>
      </c>
      <c r="G233" s="36" t="s">
        <v>91</v>
      </c>
      <c r="H233" s="36" t="s">
        <v>91</v>
      </c>
    </row>
    <row r="234" spans="1:8" s="124" customFormat="1" ht="12.75">
      <c r="A234" s="42">
        <v>852</v>
      </c>
      <c r="B234" s="43"/>
      <c r="C234" s="44" t="s">
        <v>229</v>
      </c>
      <c r="D234" s="32"/>
      <c r="E234" s="32"/>
      <c r="F234" s="32"/>
      <c r="G234" s="32"/>
      <c r="H234" s="32"/>
    </row>
    <row r="235" spans="1:8" s="124" customFormat="1" ht="25.5">
      <c r="A235" s="121">
        <v>85212</v>
      </c>
      <c r="B235" s="12"/>
      <c r="C235" s="122" t="s">
        <v>295</v>
      </c>
      <c r="D235" s="32"/>
      <c r="E235" s="32"/>
      <c r="F235" s="32"/>
      <c r="G235" s="32"/>
      <c r="H235" s="32"/>
    </row>
    <row r="236" spans="1:8" s="124" customFormat="1" ht="12.75">
      <c r="A236" s="10"/>
      <c r="B236" s="10" t="s">
        <v>49</v>
      </c>
      <c r="C236" s="11" t="s">
        <v>255</v>
      </c>
      <c r="D236" s="32">
        <v>16223</v>
      </c>
      <c r="E236" s="37" t="s">
        <v>91</v>
      </c>
      <c r="F236" s="32">
        <v>16223</v>
      </c>
      <c r="G236" s="37" t="s">
        <v>91</v>
      </c>
      <c r="H236" s="37" t="s">
        <v>91</v>
      </c>
    </row>
    <row r="237" spans="1:8" s="124" customFormat="1" ht="12.75">
      <c r="A237" s="10"/>
      <c r="B237" s="10" t="s">
        <v>67</v>
      </c>
      <c r="C237" s="11" t="s">
        <v>69</v>
      </c>
      <c r="D237" s="32">
        <v>536</v>
      </c>
      <c r="E237" s="37" t="s">
        <v>91</v>
      </c>
      <c r="F237" s="38">
        <v>536</v>
      </c>
      <c r="G237" s="37" t="s">
        <v>91</v>
      </c>
      <c r="H237" s="37" t="s">
        <v>91</v>
      </c>
    </row>
    <row r="238" spans="1:8" s="124" customFormat="1" ht="12.75">
      <c r="A238" s="10"/>
      <c r="B238" s="10" t="s">
        <v>50</v>
      </c>
      <c r="C238" s="11" t="s">
        <v>261</v>
      </c>
      <c r="D238" s="22">
        <f>SUM(D240:D241)</f>
        <v>37888</v>
      </c>
      <c r="E238" s="53" t="s">
        <v>91</v>
      </c>
      <c r="F238" s="22">
        <f>SUM(F240:F241)</f>
        <v>37888</v>
      </c>
      <c r="G238" s="53" t="s">
        <v>91</v>
      </c>
      <c r="H238" s="53" t="s">
        <v>91</v>
      </c>
    </row>
    <row r="239" spans="1:8" s="124" customFormat="1" ht="12.75">
      <c r="A239" s="10"/>
      <c r="B239" s="10"/>
      <c r="C239" s="11" t="s">
        <v>322</v>
      </c>
      <c r="D239" s="32"/>
      <c r="E239" s="32"/>
      <c r="F239" s="32"/>
      <c r="G239" s="37"/>
      <c r="H239" s="37"/>
    </row>
    <row r="240" spans="1:8" s="124" customFormat="1" ht="12.75">
      <c r="A240" s="10"/>
      <c r="B240" s="12" t="s">
        <v>323</v>
      </c>
      <c r="C240" s="23" t="s">
        <v>325</v>
      </c>
      <c r="D240" s="38">
        <v>2888</v>
      </c>
      <c r="E240" s="37" t="s">
        <v>91</v>
      </c>
      <c r="F240" s="38">
        <v>2888</v>
      </c>
      <c r="G240" s="37" t="s">
        <v>91</v>
      </c>
      <c r="H240" s="37" t="s">
        <v>91</v>
      </c>
    </row>
    <row r="241" spans="1:8" s="124" customFormat="1" ht="12.75" customHeight="1">
      <c r="A241" s="10"/>
      <c r="B241" s="12" t="s">
        <v>324</v>
      </c>
      <c r="C241" s="23" t="s">
        <v>326</v>
      </c>
      <c r="D241" s="151">
        <v>35000</v>
      </c>
      <c r="E241" s="37" t="s">
        <v>91</v>
      </c>
      <c r="F241" s="151">
        <v>35000</v>
      </c>
      <c r="G241" s="66" t="s">
        <v>91</v>
      </c>
      <c r="H241" s="66" t="s">
        <v>91</v>
      </c>
    </row>
    <row r="242" spans="1:8" s="124" customFormat="1" ht="12.75">
      <c r="A242" s="10"/>
      <c r="B242" s="10" t="s">
        <v>51</v>
      </c>
      <c r="C242" s="11" t="s">
        <v>262</v>
      </c>
      <c r="D242" s="32">
        <v>411</v>
      </c>
      <c r="E242" s="37" t="s">
        <v>91</v>
      </c>
      <c r="F242" s="32">
        <v>411</v>
      </c>
      <c r="G242" s="37" t="s">
        <v>91</v>
      </c>
      <c r="H242" s="37" t="s">
        <v>91</v>
      </c>
    </row>
    <row r="243" spans="1:8" s="124" customFormat="1" ht="12.75">
      <c r="A243" s="10"/>
      <c r="B243" s="10" t="s">
        <v>27</v>
      </c>
      <c r="C243" s="11" t="s">
        <v>70</v>
      </c>
      <c r="D243" s="32">
        <v>7324</v>
      </c>
      <c r="E243" s="37" t="s">
        <v>91</v>
      </c>
      <c r="F243" s="38">
        <v>7324</v>
      </c>
      <c r="G243" s="37" t="s">
        <v>91</v>
      </c>
      <c r="H243" s="37" t="s">
        <v>91</v>
      </c>
    </row>
    <row r="244" spans="1:8" s="124" customFormat="1" ht="12.75">
      <c r="A244" s="10"/>
      <c r="B244" s="10">
        <v>3110</v>
      </c>
      <c r="C244" s="11" t="s">
        <v>132</v>
      </c>
      <c r="D244" s="32">
        <v>1369902</v>
      </c>
      <c r="E244" s="37" t="s">
        <v>91</v>
      </c>
      <c r="F244" s="32">
        <v>1369902</v>
      </c>
      <c r="G244" s="37" t="s">
        <v>91</v>
      </c>
      <c r="H244" s="37" t="s">
        <v>91</v>
      </c>
    </row>
    <row r="245" spans="1:8" s="124" customFormat="1" ht="12.75">
      <c r="A245" s="10"/>
      <c r="B245" s="10" t="s">
        <v>89</v>
      </c>
      <c r="C245" s="11" t="s">
        <v>72</v>
      </c>
      <c r="D245" s="32">
        <v>716</v>
      </c>
      <c r="E245" s="37" t="s">
        <v>91</v>
      </c>
      <c r="F245" s="114">
        <v>716</v>
      </c>
      <c r="G245" s="53" t="s">
        <v>91</v>
      </c>
      <c r="H245" s="53" t="s">
        <v>91</v>
      </c>
    </row>
    <row r="246" spans="1:8" s="124" customFormat="1" ht="12.75">
      <c r="A246" s="20"/>
      <c r="B246" s="84"/>
      <c r="C246" s="105" t="s">
        <v>321</v>
      </c>
      <c r="D246" s="50">
        <f>SUM(D242:D245,D236:D238)</f>
        <v>1433000</v>
      </c>
      <c r="E246" s="51" t="s">
        <v>91</v>
      </c>
      <c r="F246" s="50">
        <f>SUM(F242:F245,F236:F238)</f>
        <v>1433000</v>
      </c>
      <c r="G246" s="51" t="s">
        <v>91</v>
      </c>
      <c r="H246" s="51" t="s">
        <v>91</v>
      </c>
    </row>
    <row r="247" spans="1:8" s="124" customFormat="1" ht="38.25">
      <c r="A247" s="45">
        <v>85213</v>
      </c>
      <c r="B247" s="45"/>
      <c r="C247" s="46" t="s">
        <v>274</v>
      </c>
      <c r="D247" s="47"/>
      <c r="E247" s="47"/>
      <c r="F247" s="47"/>
      <c r="G247" s="47"/>
      <c r="H247" s="47"/>
    </row>
    <row r="248" spans="1:8" s="124" customFormat="1" ht="12.75">
      <c r="A248" s="128"/>
      <c r="B248" s="20">
        <v>4130</v>
      </c>
      <c r="C248" s="11" t="s">
        <v>129</v>
      </c>
      <c r="D248" s="32">
        <v>12000</v>
      </c>
      <c r="E248" s="37" t="s">
        <v>91</v>
      </c>
      <c r="F248" s="32">
        <v>12000</v>
      </c>
      <c r="G248" s="37" t="s">
        <v>91</v>
      </c>
      <c r="H248" s="37" t="s">
        <v>91</v>
      </c>
    </row>
    <row r="249" spans="1:8" s="124" customFormat="1" ht="25.5">
      <c r="A249" s="45">
        <v>85214</v>
      </c>
      <c r="C249" s="46" t="s">
        <v>208</v>
      </c>
      <c r="D249" s="47"/>
      <c r="E249" s="47"/>
      <c r="F249" s="47"/>
      <c r="G249" s="47"/>
      <c r="H249" s="47"/>
    </row>
    <row r="250" spans="1:8" s="135" customFormat="1" ht="12.75">
      <c r="A250" s="10"/>
      <c r="B250" s="10" t="s">
        <v>130</v>
      </c>
      <c r="C250" s="11" t="s">
        <v>132</v>
      </c>
      <c r="D250" s="32">
        <f>SUM(E250:F250)</f>
        <v>219000</v>
      </c>
      <c r="E250" s="32">
        <v>134000</v>
      </c>
      <c r="F250" s="32">
        <v>85000</v>
      </c>
      <c r="G250" s="37" t="s">
        <v>91</v>
      </c>
      <c r="H250" s="37" t="s">
        <v>91</v>
      </c>
    </row>
    <row r="251" spans="1:8" s="135" customFormat="1" ht="25.5">
      <c r="A251" s="10"/>
      <c r="B251" s="10">
        <v>4330</v>
      </c>
      <c r="C251" s="11" t="s">
        <v>329</v>
      </c>
      <c r="D251" s="32">
        <v>18000</v>
      </c>
      <c r="E251" s="32">
        <v>18000</v>
      </c>
      <c r="F251" s="37" t="s">
        <v>91</v>
      </c>
      <c r="G251" s="37" t="s">
        <v>91</v>
      </c>
      <c r="H251" s="37" t="s">
        <v>91</v>
      </c>
    </row>
    <row r="252" spans="1:8" s="124" customFormat="1" ht="25.5">
      <c r="A252" s="10"/>
      <c r="B252" s="10" t="s">
        <v>50</v>
      </c>
      <c r="C252" s="11" t="s">
        <v>260</v>
      </c>
      <c r="D252" s="32">
        <v>1250</v>
      </c>
      <c r="E252" s="38">
        <v>1250</v>
      </c>
      <c r="F252" s="37" t="s">
        <v>91</v>
      </c>
      <c r="G252" s="37" t="s">
        <v>91</v>
      </c>
      <c r="H252" s="37" t="s">
        <v>91</v>
      </c>
    </row>
    <row r="253" spans="1:8" s="124" customFormat="1" ht="12.75">
      <c r="A253" s="20"/>
      <c r="B253" s="84"/>
      <c r="C253" s="105" t="s">
        <v>239</v>
      </c>
      <c r="D253" s="50">
        <f>SUM(D250:D252)</f>
        <v>238250</v>
      </c>
      <c r="E253" s="50">
        <f>SUM(E250:E252)</f>
        <v>153250</v>
      </c>
      <c r="F253" s="50">
        <f>SUM(F252,F250)</f>
        <v>85000</v>
      </c>
      <c r="G253" s="51" t="s">
        <v>91</v>
      </c>
      <c r="H253" s="51" t="s">
        <v>91</v>
      </c>
    </row>
    <row r="254" spans="1:8" s="124" customFormat="1" ht="12.75">
      <c r="A254" s="10">
        <v>85215</v>
      </c>
      <c r="B254" s="10"/>
      <c r="C254" s="14" t="s">
        <v>133</v>
      </c>
      <c r="D254" s="32"/>
      <c r="E254" s="32"/>
      <c r="F254" s="32"/>
      <c r="G254" s="32"/>
      <c r="H254" s="32"/>
    </row>
    <row r="255" spans="1:8" s="124" customFormat="1" ht="12.75">
      <c r="A255" s="20"/>
      <c r="B255" s="20" t="s">
        <v>130</v>
      </c>
      <c r="C255" s="21" t="s">
        <v>132</v>
      </c>
      <c r="D255" s="22">
        <v>240000</v>
      </c>
      <c r="E255" s="22">
        <v>240000</v>
      </c>
      <c r="F255" s="53" t="s">
        <v>91</v>
      </c>
      <c r="G255" s="53" t="s">
        <v>91</v>
      </c>
      <c r="H255" s="53" t="s">
        <v>91</v>
      </c>
    </row>
    <row r="256" spans="1:8" s="124" customFormat="1" ht="12.75">
      <c r="A256" s="45">
        <v>85219</v>
      </c>
      <c r="B256" s="150"/>
      <c r="C256" s="46" t="s">
        <v>134</v>
      </c>
      <c r="D256" s="47"/>
      <c r="E256" s="47"/>
      <c r="F256" s="47"/>
      <c r="G256" s="47"/>
      <c r="H256" s="47"/>
    </row>
    <row r="257" spans="1:8" s="124" customFormat="1" ht="12.75">
      <c r="A257" s="10"/>
      <c r="B257" s="10" t="s">
        <v>49</v>
      </c>
      <c r="C257" s="11" t="s">
        <v>255</v>
      </c>
      <c r="D257" s="32">
        <v>70900</v>
      </c>
      <c r="E257" s="32">
        <v>70900</v>
      </c>
      <c r="F257" s="37" t="s">
        <v>91</v>
      </c>
      <c r="G257" s="37" t="s">
        <v>91</v>
      </c>
      <c r="H257" s="37" t="s">
        <v>91</v>
      </c>
    </row>
    <row r="258" spans="1:8" s="124" customFormat="1" ht="12.75">
      <c r="A258" s="10"/>
      <c r="B258" s="10" t="s">
        <v>67</v>
      </c>
      <c r="C258" s="11" t="s">
        <v>69</v>
      </c>
      <c r="D258" s="32">
        <v>5600</v>
      </c>
      <c r="E258" s="32">
        <v>5600</v>
      </c>
      <c r="F258" s="37" t="s">
        <v>91</v>
      </c>
      <c r="G258" s="37" t="s">
        <v>91</v>
      </c>
      <c r="H258" s="37" t="s">
        <v>91</v>
      </c>
    </row>
    <row r="259" spans="1:8" s="124" customFormat="1" ht="12.75">
      <c r="A259" s="10"/>
      <c r="B259" s="10" t="s">
        <v>50</v>
      </c>
      <c r="C259" s="11" t="s">
        <v>261</v>
      </c>
      <c r="D259" s="32">
        <v>13200</v>
      </c>
      <c r="E259" s="32">
        <v>13200</v>
      </c>
      <c r="F259" s="37" t="s">
        <v>91</v>
      </c>
      <c r="G259" s="37" t="s">
        <v>91</v>
      </c>
      <c r="H259" s="37" t="s">
        <v>91</v>
      </c>
    </row>
    <row r="260" spans="1:8" s="124" customFormat="1" ht="12.75">
      <c r="A260" s="10"/>
      <c r="B260" s="10" t="s">
        <v>51</v>
      </c>
      <c r="C260" s="11" t="s">
        <v>262</v>
      </c>
      <c r="D260" s="32">
        <v>1900</v>
      </c>
      <c r="E260" s="32">
        <v>1900</v>
      </c>
      <c r="F260" s="37" t="s">
        <v>91</v>
      </c>
      <c r="G260" s="37" t="s">
        <v>91</v>
      </c>
      <c r="H260" s="37" t="s">
        <v>91</v>
      </c>
    </row>
    <row r="261" spans="1:8" s="124" customFormat="1" ht="12.75">
      <c r="A261" s="10"/>
      <c r="B261" s="10" t="s">
        <v>27</v>
      </c>
      <c r="C261" s="11" t="s">
        <v>70</v>
      </c>
      <c r="D261" s="32">
        <v>6000</v>
      </c>
      <c r="E261" s="32">
        <v>6000</v>
      </c>
      <c r="F261" s="37" t="s">
        <v>91</v>
      </c>
      <c r="G261" s="37" t="s">
        <v>91</v>
      </c>
      <c r="H261" s="37" t="s">
        <v>91</v>
      </c>
    </row>
    <row r="262" spans="1:8" s="124" customFormat="1" ht="12.75">
      <c r="A262" s="10"/>
      <c r="B262" s="10" t="s">
        <v>87</v>
      </c>
      <c r="C262" s="11" t="s">
        <v>71</v>
      </c>
      <c r="D262" s="32">
        <v>2000</v>
      </c>
      <c r="E262" s="32">
        <v>2000</v>
      </c>
      <c r="F262" s="37" t="s">
        <v>91</v>
      </c>
      <c r="G262" s="37" t="s">
        <v>91</v>
      </c>
      <c r="H262" s="37" t="s">
        <v>91</v>
      </c>
    </row>
    <row r="263" spans="1:8" s="124" customFormat="1" ht="12.75">
      <c r="A263" s="10"/>
      <c r="B263" s="10" t="s">
        <v>20</v>
      </c>
      <c r="C263" s="11" t="s">
        <v>22</v>
      </c>
      <c r="D263" s="32">
        <v>8000</v>
      </c>
      <c r="E263" s="32">
        <v>8000</v>
      </c>
      <c r="F263" s="37" t="s">
        <v>91</v>
      </c>
      <c r="G263" s="37" t="s">
        <v>91</v>
      </c>
      <c r="H263" s="37" t="s">
        <v>91</v>
      </c>
    </row>
    <row r="264" spans="1:8" s="124" customFormat="1" ht="12.75">
      <c r="A264" s="10"/>
      <c r="B264" s="10" t="s">
        <v>61</v>
      </c>
      <c r="C264" s="11" t="s">
        <v>63</v>
      </c>
      <c r="D264" s="32">
        <v>1000</v>
      </c>
      <c r="E264" s="32">
        <v>1000</v>
      </c>
      <c r="F264" s="37" t="s">
        <v>91</v>
      </c>
      <c r="G264" s="37" t="s">
        <v>91</v>
      </c>
      <c r="H264" s="37" t="s">
        <v>91</v>
      </c>
    </row>
    <row r="265" spans="1:8" s="124" customFormat="1" ht="12.75">
      <c r="A265" s="10"/>
      <c r="B265" s="10" t="s">
        <v>89</v>
      </c>
      <c r="C265" s="11" t="s">
        <v>72</v>
      </c>
      <c r="D265" s="32">
        <v>2148</v>
      </c>
      <c r="E265" s="32">
        <v>2148</v>
      </c>
      <c r="F265" s="53" t="s">
        <v>91</v>
      </c>
      <c r="G265" s="53" t="s">
        <v>91</v>
      </c>
      <c r="H265" s="53" t="s">
        <v>91</v>
      </c>
    </row>
    <row r="266" spans="1:8" s="124" customFormat="1" ht="12.75">
      <c r="A266" s="125"/>
      <c r="B266" s="126"/>
      <c r="C266" s="105" t="s">
        <v>241</v>
      </c>
      <c r="D266" s="50">
        <f>SUM(D257:D265)</f>
        <v>110748</v>
      </c>
      <c r="E266" s="50">
        <f>SUM(E257:E265)</f>
        <v>110748</v>
      </c>
      <c r="F266" s="51" t="s">
        <v>91</v>
      </c>
      <c r="G266" s="51" t="s">
        <v>91</v>
      </c>
      <c r="H266" s="51" t="s">
        <v>91</v>
      </c>
    </row>
    <row r="267" spans="1:8" s="124" customFormat="1" ht="12.75">
      <c r="A267" s="45">
        <v>85228</v>
      </c>
      <c r="B267" s="150"/>
      <c r="C267" s="46" t="s">
        <v>286</v>
      </c>
      <c r="D267" s="47"/>
      <c r="E267" s="47"/>
      <c r="F267" s="47"/>
      <c r="G267" s="47"/>
      <c r="H267" s="47"/>
    </row>
    <row r="268" spans="1:8" s="124" customFormat="1" ht="12.75">
      <c r="A268" s="10"/>
      <c r="B268" s="10" t="s">
        <v>49</v>
      </c>
      <c r="C268" s="11" t="s">
        <v>255</v>
      </c>
      <c r="D268" s="32">
        <v>18700</v>
      </c>
      <c r="E268" s="32">
        <v>18700</v>
      </c>
      <c r="F268" s="37" t="s">
        <v>91</v>
      </c>
      <c r="G268" s="37" t="s">
        <v>91</v>
      </c>
      <c r="H268" s="37" t="s">
        <v>91</v>
      </c>
    </row>
    <row r="269" spans="1:8" s="124" customFormat="1" ht="12.75">
      <c r="A269" s="10"/>
      <c r="B269" s="10" t="s">
        <v>67</v>
      </c>
      <c r="C269" s="11" t="s">
        <v>69</v>
      </c>
      <c r="D269" s="32">
        <v>1470</v>
      </c>
      <c r="E269" s="32">
        <v>1470</v>
      </c>
      <c r="F269" s="37" t="s">
        <v>91</v>
      </c>
      <c r="G269" s="37" t="s">
        <v>91</v>
      </c>
      <c r="H269" s="37" t="s">
        <v>91</v>
      </c>
    </row>
    <row r="270" spans="1:8" s="124" customFormat="1" ht="12.75">
      <c r="A270" s="10"/>
      <c r="B270" s="10" t="s">
        <v>50</v>
      </c>
      <c r="C270" s="11" t="s">
        <v>261</v>
      </c>
      <c r="D270" s="32">
        <v>3475</v>
      </c>
      <c r="E270" s="32">
        <v>3475</v>
      </c>
      <c r="F270" s="37" t="s">
        <v>91</v>
      </c>
      <c r="G270" s="37" t="s">
        <v>91</v>
      </c>
      <c r="H270" s="37" t="s">
        <v>91</v>
      </c>
    </row>
    <row r="271" spans="1:8" s="124" customFormat="1" ht="12.75">
      <c r="A271" s="10"/>
      <c r="B271" s="10" t="s">
        <v>51</v>
      </c>
      <c r="C271" s="11" t="s">
        <v>262</v>
      </c>
      <c r="D271" s="32">
        <v>495</v>
      </c>
      <c r="E271" s="32">
        <v>495</v>
      </c>
      <c r="F271" s="37" t="s">
        <v>91</v>
      </c>
      <c r="G271" s="37" t="s">
        <v>91</v>
      </c>
      <c r="H271" s="37" t="s">
        <v>91</v>
      </c>
    </row>
    <row r="272" spans="1:8" s="124" customFormat="1" ht="12.75">
      <c r="A272" s="10"/>
      <c r="B272" s="10" t="s">
        <v>89</v>
      </c>
      <c r="C272" s="11" t="s">
        <v>72</v>
      </c>
      <c r="D272" s="32">
        <v>836</v>
      </c>
      <c r="E272" s="32">
        <v>836</v>
      </c>
      <c r="F272" s="53" t="s">
        <v>91</v>
      </c>
      <c r="G272" s="53" t="s">
        <v>91</v>
      </c>
      <c r="H272" s="53" t="s">
        <v>91</v>
      </c>
    </row>
    <row r="273" spans="1:8" s="124" customFormat="1" ht="12.75">
      <c r="A273" s="125"/>
      <c r="B273" s="126"/>
      <c r="C273" s="105" t="s">
        <v>287</v>
      </c>
      <c r="D273" s="50">
        <f>SUM(D268:D272)</f>
        <v>24976</v>
      </c>
      <c r="E273" s="50">
        <f>SUM(E272:E272,E271,E270,E268:E269)</f>
        <v>24976</v>
      </c>
      <c r="F273" s="51" t="s">
        <v>91</v>
      </c>
      <c r="G273" s="51" t="s">
        <v>91</v>
      </c>
      <c r="H273" s="51" t="s">
        <v>91</v>
      </c>
    </row>
    <row r="274" spans="1:8" s="124" customFormat="1" ht="12.75">
      <c r="A274" s="172">
        <v>85295</v>
      </c>
      <c r="B274" s="10"/>
      <c r="C274" s="14" t="s">
        <v>28</v>
      </c>
      <c r="D274" s="32"/>
      <c r="E274" s="32"/>
      <c r="F274" s="32"/>
      <c r="G274" s="32"/>
      <c r="H274" s="32"/>
    </row>
    <row r="275" spans="1:8" s="124" customFormat="1" ht="12.75">
      <c r="A275" s="172"/>
      <c r="B275" s="10" t="s">
        <v>130</v>
      </c>
      <c r="C275" s="11" t="s">
        <v>132</v>
      </c>
      <c r="D275" s="22">
        <v>140000</v>
      </c>
      <c r="E275" s="22">
        <v>140000</v>
      </c>
      <c r="F275" s="53" t="s">
        <v>91</v>
      </c>
      <c r="G275" s="53" t="s">
        <v>91</v>
      </c>
      <c r="H275" s="53" t="s">
        <v>91</v>
      </c>
    </row>
    <row r="276" spans="1:8" s="124" customFormat="1" ht="12.75">
      <c r="A276" s="125"/>
      <c r="B276" s="126"/>
      <c r="C276" s="105" t="s">
        <v>263</v>
      </c>
      <c r="D276" s="50">
        <f>SUM(D275)</f>
        <v>140000</v>
      </c>
      <c r="E276" s="50">
        <f>SUM(E275)</f>
        <v>140000</v>
      </c>
      <c r="F276" s="51" t="s">
        <v>91</v>
      </c>
      <c r="G276" s="51" t="s">
        <v>91</v>
      </c>
      <c r="H276" s="51" t="s">
        <v>91</v>
      </c>
    </row>
    <row r="277" spans="1:8" s="124" customFormat="1" ht="12.75">
      <c r="A277" s="153"/>
      <c r="B277" s="61"/>
      <c r="C277" s="25" t="s">
        <v>240</v>
      </c>
      <c r="D277" s="35">
        <f>SUM(D276,D273,D266,D255,D253,D248,D246)</f>
        <v>2198974</v>
      </c>
      <c r="E277" s="35">
        <f>SUM(E276,E273,E266,E255,E253,E248,E246)</f>
        <v>668974</v>
      </c>
      <c r="F277" s="35">
        <f>SUM(F276,F273,F266,F255,F253,F248,F246)</f>
        <v>1530000</v>
      </c>
      <c r="G277" s="36" t="s">
        <v>91</v>
      </c>
      <c r="H277" s="36" t="s">
        <v>91</v>
      </c>
    </row>
    <row r="278" spans="1:8" s="124" customFormat="1" ht="12.75">
      <c r="A278" s="42">
        <v>853</v>
      </c>
      <c r="B278" s="43"/>
      <c r="C278" s="44" t="s">
        <v>338</v>
      </c>
      <c r="D278" s="32"/>
      <c r="E278" s="32"/>
      <c r="F278" s="32"/>
      <c r="G278" s="32"/>
      <c r="H278" s="32"/>
    </row>
    <row r="279" spans="1:8" s="124" customFormat="1" ht="12.75">
      <c r="A279" s="45">
        <v>85395</v>
      </c>
      <c r="B279" s="45"/>
      <c r="C279" s="46" t="s">
        <v>28</v>
      </c>
      <c r="D279" s="47"/>
      <c r="E279" s="47"/>
      <c r="F279" s="47"/>
      <c r="G279" s="47"/>
      <c r="H279" s="47"/>
    </row>
    <row r="280" spans="1:8" s="124" customFormat="1" ht="12.75">
      <c r="A280" s="10"/>
      <c r="B280" s="10">
        <v>4010</v>
      </c>
      <c r="C280" s="11" t="s">
        <v>255</v>
      </c>
      <c r="D280" s="32">
        <v>8100</v>
      </c>
      <c r="E280" s="32">
        <v>8100</v>
      </c>
      <c r="F280" s="37" t="s">
        <v>91</v>
      </c>
      <c r="G280" s="37" t="s">
        <v>91</v>
      </c>
      <c r="H280" s="37" t="s">
        <v>91</v>
      </c>
    </row>
    <row r="281" spans="1:8" s="124" customFormat="1" ht="12.75">
      <c r="A281" s="10"/>
      <c r="B281" s="10" t="s">
        <v>50</v>
      </c>
      <c r="C281" s="11" t="s">
        <v>204</v>
      </c>
      <c r="D281" s="32">
        <v>1396</v>
      </c>
      <c r="E281" s="32">
        <v>1396</v>
      </c>
      <c r="F281" s="37" t="s">
        <v>91</v>
      </c>
      <c r="G281" s="37" t="s">
        <v>91</v>
      </c>
      <c r="H281" s="37" t="s">
        <v>91</v>
      </c>
    </row>
    <row r="282" spans="1:8" s="124" customFormat="1" ht="12.75">
      <c r="A282" s="10"/>
      <c r="B282" s="10">
        <v>4120</v>
      </c>
      <c r="C282" s="11" t="s">
        <v>258</v>
      </c>
      <c r="D282" s="32">
        <v>199</v>
      </c>
      <c r="E282" s="32">
        <v>199</v>
      </c>
      <c r="F282" s="37" t="s">
        <v>91</v>
      </c>
      <c r="G282" s="37" t="s">
        <v>91</v>
      </c>
      <c r="H282" s="37" t="s">
        <v>91</v>
      </c>
    </row>
    <row r="283" spans="1:8" s="124" customFormat="1" ht="12.75">
      <c r="A283" s="10"/>
      <c r="B283" s="10">
        <v>4270</v>
      </c>
      <c r="C283" s="11" t="s">
        <v>33</v>
      </c>
      <c r="D283" s="32">
        <v>23300</v>
      </c>
      <c r="E283" s="32">
        <v>23300</v>
      </c>
      <c r="F283" s="37" t="s">
        <v>91</v>
      </c>
      <c r="G283" s="37" t="s">
        <v>91</v>
      </c>
      <c r="H283" s="37" t="s">
        <v>91</v>
      </c>
    </row>
    <row r="284" spans="1:8" s="124" customFormat="1" ht="12.75">
      <c r="A284" s="10"/>
      <c r="B284" s="10" t="s">
        <v>20</v>
      </c>
      <c r="C284" s="11" t="s">
        <v>22</v>
      </c>
      <c r="D284" s="32">
        <v>2305</v>
      </c>
      <c r="E284" s="32">
        <v>2305</v>
      </c>
      <c r="F284" s="37" t="s">
        <v>91</v>
      </c>
      <c r="G284" s="37" t="s">
        <v>91</v>
      </c>
      <c r="H284" s="37" t="s">
        <v>91</v>
      </c>
    </row>
    <row r="285" spans="1:8" s="124" customFormat="1" ht="12.75">
      <c r="A285" s="71"/>
      <c r="B285" s="126"/>
      <c r="C285" s="111" t="s">
        <v>126</v>
      </c>
      <c r="D285" s="50">
        <f>SUM(D280:D284)</f>
        <v>35300</v>
      </c>
      <c r="E285" s="50">
        <f>SUM(E280:E284)</f>
        <v>35300</v>
      </c>
      <c r="F285" s="51" t="s">
        <v>91</v>
      </c>
      <c r="G285" s="51" t="s">
        <v>91</v>
      </c>
      <c r="H285" s="51" t="s">
        <v>91</v>
      </c>
    </row>
    <row r="286" spans="1:8" s="124" customFormat="1" ht="12.75">
      <c r="A286" s="60"/>
      <c r="B286" s="61"/>
      <c r="C286" s="25" t="s">
        <v>339</v>
      </c>
      <c r="D286" s="35">
        <f>SUM(D285)</f>
        <v>35300</v>
      </c>
      <c r="E286" s="35">
        <f>SUM(E285)</f>
        <v>35300</v>
      </c>
      <c r="F286" s="36" t="s">
        <v>91</v>
      </c>
      <c r="G286" s="36" t="s">
        <v>91</v>
      </c>
      <c r="H286" s="36" t="s">
        <v>91</v>
      </c>
    </row>
    <row r="287" spans="1:8" s="124" customFormat="1" ht="12.75">
      <c r="A287" s="58" t="s">
        <v>137</v>
      </c>
      <c r="B287" s="10"/>
      <c r="C287" s="59" t="s">
        <v>138</v>
      </c>
      <c r="D287" s="32"/>
      <c r="E287" s="32"/>
      <c r="F287" s="32"/>
      <c r="G287" s="32"/>
      <c r="H287" s="32"/>
    </row>
    <row r="288" spans="1:8" s="124" customFormat="1" ht="12.75">
      <c r="A288" s="45">
        <v>90001</v>
      </c>
      <c r="B288" s="45"/>
      <c r="C288" s="46" t="s">
        <v>139</v>
      </c>
      <c r="D288" s="32"/>
      <c r="E288" s="32"/>
      <c r="F288" s="32"/>
      <c r="G288" s="32"/>
      <c r="H288" s="32"/>
    </row>
    <row r="289" spans="1:8" s="124" customFormat="1" ht="12.75">
      <c r="A289" s="10"/>
      <c r="B289" s="10">
        <v>6050</v>
      </c>
      <c r="C289" s="11" t="s">
        <v>200</v>
      </c>
      <c r="D289" s="22">
        <f>SUM(D291:D291)</f>
        <v>10000</v>
      </c>
      <c r="E289" s="22">
        <f>SUM(E291:E291)</f>
        <v>10000</v>
      </c>
      <c r="F289" s="53" t="s">
        <v>91</v>
      </c>
      <c r="G289" s="53" t="s">
        <v>91</v>
      </c>
      <c r="H289" s="53" t="s">
        <v>91</v>
      </c>
    </row>
    <row r="290" spans="1:8" s="124" customFormat="1" ht="12.75">
      <c r="A290" s="10"/>
      <c r="B290" s="10"/>
      <c r="C290" s="11" t="s">
        <v>270</v>
      </c>
      <c r="D290" s="32"/>
      <c r="E290" s="32"/>
      <c r="F290" s="37"/>
      <c r="G290" s="37"/>
      <c r="H290" s="37"/>
    </row>
    <row r="291" spans="1:8" s="124" customFormat="1" ht="25.5">
      <c r="A291" s="10"/>
      <c r="B291" s="12" t="s">
        <v>246</v>
      </c>
      <c r="C291" s="23" t="s">
        <v>288</v>
      </c>
      <c r="D291" s="32">
        <v>10000</v>
      </c>
      <c r="E291" s="32">
        <v>10000</v>
      </c>
      <c r="F291" s="37" t="s">
        <v>91</v>
      </c>
      <c r="G291" s="37" t="s">
        <v>91</v>
      </c>
      <c r="H291" s="37" t="s">
        <v>91</v>
      </c>
    </row>
    <row r="292" spans="1:8" s="124" customFormat="1" ht="12.75">
      <c r="A292" s="152"/>
      <c r="B292" s="126"/>
      <c r="C292" s="85" t="s">
        <v>205</v>
      </c>
      <c r="D292" s="50">
        <f>SUM(D289:D289)</f>
        <v>10000</v>
      </c>
      <c r="E292" s="50">
        <f>SUM(E289:E289)</f>
        <v>10000</v>
      </c>
      <c r="F292" s="51" t="s">
        <v>91</v>
      </c>
      <c r="G292" s="51" t="s">
        <v>91</v>
      </c>
      <c r="H292" s="51" t="s">
        <v>91</v>
      </c>
    </row>
    <row r="293" spans="1:8" s="124" customFormat="1" ht="12.75">
      <c r="A293" s="77">
        <v>90002</v>
      </c>
      <c r="B293" s="45"/>
      <c r="C293" s="46" t="s">
        <v>327</v>
      </c>
      <c r="D293" s="47"/>
      <c r="E293" s="47"/>
      <c r="F293" s="47"/>
      <c r="G293" s="47"/>
      <c r="H293" s="47"/>
    </row>
    <row r="294" spans="1:8" s="124" customFormat="1" ht="12.75">
      <c r="A294" s="119"/>
      <c r="B294" s="10">
        <v>6050</v>
      </c>
      <c r="C294" s="11" t="s">
        <v>200</v>
      </c>
      <c r="D294" s="32">
        <v>10000</v>
      </c>
      <c r="E294" s="32">
        <v>10000</v>
      </c>
      <c r="F294" s="32"/>
      <c r="G294" s="32"/>
      <c r="H294" s="32"/>
    </row>
    <row r="295" spans="1:8" s="124" customFormat="1" ht="12.75">
      <c r="A295" s="77">
        <v>90003</v>
      </c>
      <c r="B295" s="45"/>
      <c r="C295" s="46" t="s">
        <v>140</v>
      </c>
      <c r="D295" s="47"/>
      <c r="E295" s="47"/>
      <c r="F295" s="47"/>
      <c r="G295" s="47"/>
      <c r="H295" s="47"/>
    </row>
    <row r="296" spans="1:8" s="124" customFormat="1" ht="12.75">
      <c r="A296" s="119"/>
      <c r="B296" s="10">
        <v>3020</v>
      </c>
      <c r="C296" s="11" t="s">
        <v>68</v>
      </c>
      <c r="D296" s="32">
        <v>200</v>
      </c>
      <c r="E296" s="32">
        <v>200</v>
      </c>
      <c r="F296" s="37" t="s">
        <v>91</v>
      </c>
      <c r="G296" s="37" t="s">
        <v>91</v>
      </c>
      <c r="H296" s="37" t="s">
        <v>91</v>
      </c>
    </row>
    <row r="297" spans="1:8" s="124" customFormat="1" ht="12.75">
      <c r="A297" s="119"/>
      <c r="B297" s="10">
        <v>4010</v>
      </c>
      <c r="C297" s="11" t="s">
        <v>256</v>
      </c>
      <c r="D297" s="32">
        <v>15715</v>
      </c>
      <c r="E297" s="32">
        <v>15715</v>
      </c>
      <c r="F297" s="37" t="s">
        <v>91</v>
      </c>
      <c r="G297" s="37" t="s">
        <v>91</v>
      </c>
      <c r="H297" s="37" t="s">
        <v>91</v>
      </c>
    </row>
    <row r="298" spans="1:8" s="124" customFormat="1" ht="12.75">
      <c r="A298" s="119"/>
      <c r="B298" s="10">
        <v>4040</v>
      </c>
      <c r="C298" s="11" t="s">
        <v>275</v>
      </c>
      <c r="D298" s="32">
        <v>1235</v>
      </c>
      <c r="E298" s="32">
        <v>1235</v>
      </c>
      <c r="F298" s="37" t="s">
        <v>91</v>
      </c>
      <c r="G298" s="37" t="s">
        <v>91</v>
      </c>
      <c r="H298" s="37" t="s">
        <v>91</v>
      </c>
    </row>
    <row r="299" spans="1:8" s="124" customFormat="1" ht="12.75">
      <c r="A299" s="119"/>
      <c r="B299" s="10">
        <v>4110</v>
      </c>
      <c r="C299" s="11" t="s">
        <v>204</v>
      </c>
      <c r="D299" s="32">
        <v>2920</v>
      </c>
      <c r="E299" s="32">
        <v>2920</v>
      </c>
      <c r="F299" s="37" t="s">
        <v>91</v>
      </c>
      <c r="G299" s="37" t="s">
        <v>91</v>
      </c>
      <c r="H299" s="37" t="s">
        <v>91</v>
      </c>
    </row>
    <row r="300" spans="1:8" s="124" customFormat="1" ht="12.75">
      <c r="A300" s="119"/>
      <c r="B300" s="10">
        <v>4120</v>
      </c>
      <c r="C300" s="11" t="s">
        <v>289</v>
      </c>
      <c r="D300" s="32">
        <v>416</v>
      </c>
      <c r="E300" s="32">
        <v>416</v>
      </c>
      <c r="F300" s="37" t="s">
        <v>91</v>
      </c>
      <c r="G300" s="37" t="s">
        <v>91</v>
      </c>
      <c r="H300" s="37" t="s">
        <v>91</v>
      </c>
    </row>
    <row r="301" spans="1:8" s="124" customFormat="1" ht="12.75">
      <c r="A301" s="119"/>
      <c r="B301" s="10">
        <v>4210</v>
      </c>
      <c r="C301" s="11" t="s">
        <v>70</v>
      </c>
      <c r="D301" s="32">
        <v>6000</v>
      </c>
      <c r="E301" s="32">
        <v>6000</v>
      </c>
      <c r="F301" s="37" t="s">
        <v>91</v>
      </c>
      <c r="G301" s="37" t="s">
        <v>91</v>
      </c>
      <c r="H301" s="37" t="s">
        <v>91</v>
      </c>
    </row>
    <row r="302" spans="1:8" s="124" customFormat="1" ht="12.75">
      <c r="A302" s="78"/>
      <c r="B302" s="10">
        <v>4300</v>
      </c>
      <c r="C302" s="11" t="s">
        <v>22</v>
      </c>
      <c r="D302" s="32">
        <v>4427</v>
      </c>
      <c r="E302" s="32">
        <v>4427</v>
      </c>
      <c r="F302" s="37" t="s">
        <v>91</v>
      </c>
      <c r="G302" s="37" t="s">
        <v>91</v>
      </c>
      <c r="H302" s="37" t="s">
        <v>91</v>
      </c>
    </row>
    <row r="303" spans="1:8" s="124" customFormat="1" ht="12.75">
      <c r="A303" s="78"/>
      <c r="B303" s="10">
        <v>4440</v>
      </c>
      <c r="C303" s="11" t="s">
        <v>72</v>
      </c>
      <c r="D303" s="32">
        <v>716</v>
      </c>
      <c r="E303" s="32">
        <v>716</v>
      </c>
      <c r="F303" s="37" t="s">
        <v>91</v>
      </c>
      <c r="G303" s="37" t="s">
        <v>91</v>
      </c>
      <c r="H303" s="37" t="s">
        <v>91</v>
      </c>
    </row>
    <row r="304" spans="1:8" s="124" customFormat="1" ht="12.75">
      <c r="A304" s="152"/>
      <c r="B304" s="126"/>
      <c r="C304" s="85" t="s">
        <v>290</v>
      </c>
      <c r="D304" s="50">
        <f>SUM(D296:D303)</f>
        <v>31629</v>
      </c>
      <c r="E304" s="50">
        <f>SUM(E296:E303)</f>
        <v>31629</v>
      </c>
      <c r="F304" s="51" t="s">
        <v>91</v>
      </c>
      <c r="G304" s="51" t="s">
        <v>91</v>
      </c>
      <c r="H304" s="51" t="s">
        <v>91</v>
      </c>
    </row>
    <row r="305" spans="1:8" s="124" customFormat="1" ht="12.75">
      <c r="A305" s="77">
        <v>90004</v>
      </c>
      <c r="B305" s="45"/>
      <c r="C305" s="46" t="s">
        <v>141</v>
      </c>
      <c r="D305" s="47"/>
      <c r="E305" s="47"/>
      <c r="F305" s="47"/>
      <c r="G305" s="47"/>
      <c r="H305" s="47"/>
    </row>
    <row r="306" spans="1:8" s="124" customFormat="1" ht="12.75">
      <c r="A306" s="119"/>
      <c r="B306" s="10">
        <v>4110</v>
      </c>
      <c r="C306" s="11" t="s">
        <v>204</v>
      </c>
      <c r="D306" s="32">
        <v>350</v>
      </c>
      <c r="E306" s="32">
        <v>350</v>
      </c>
      <c r="F306" s="37" t="s">
        <v>91</v>
      </c>
      <c r="G306" s="37" t="s">
        <v>91</v>
      </c>
      <c r="H306" s="37" t="s">
        <v>91</v>
      </c>
    </row>
    <row r="307" spans="1:8" s="124" customFormat="1" ht="12.75">
      <c r="A307" s="119"/>
      <c r="B307" s="10">
        <v>4210</v>
      </c>
      <c r="C307" s="11" t="s">
        <v>70</v>
      </c>
      <c r="D307" s="32">
        <v>1250</v>
      </c>
      <c r="E307" s="32">
        <v>1250</v>
      </c>
      <c r="F307" s="37" t="s">
        <v>91</v>
      </c>
      <c r="G307" s="37" t="s">
        <v>91</v>
      </c>
      <c r="H307" s="37" t="s">
        <v>91</v>
      </c>
    </row>
    <row r="308" spans="1:8" s="124" customFormat="1" ht="12.75">
      <c r="A308" s="78"/>
      <c r="B308" s="10">
        <v>4170</v>
      </c>
      <c r="C308" s="11" t="s">
        <v>299</v>
      </c>
      <c r="D308" s="32">
        <v>2000</v>
      </c>
      <c r="E308" s="32">
        <v>2000</v>
      </c>
      <c r="F308" s="37" t="s">
        <v>91</v>
      </c>
      <c r="G308" s="37" t="s">
        <v>91</v>
      </c>
      <c r="H308" s="37" t="s">
        <v>91</v>
      </c>
    </row>
    <row r="309" spans="1:8" s="124" customFormat="1" ht="12.75">
      <c r="A309" s="152"/>
      <c r="B309" s="126"/>
      <c r="C309" s="85" t="s">
        <v>291</v>
      </c>
      <c r="D309" s="50">
        <f>SUM(D306:D308)</f>
        <v>3600</v>
      </c>
      <c r="E309" s="50">
        <f>SUM(E306:E308)</f>
        <v>3600</v>
      </c>
      <c r="F309" s="51" t="s">
        <v>91</v>
      </c>
      <c r="G309" s="51" t="s">
        <v>91</v>
      </c>
      <c r="H309" s="51" t="s">
        <v>91</v>
      </c>
    </row>
    <row r="310" spans="1:8" s="124" customFormat="1" ht="12" customHeight="1">
      <c r="A310" s="77">
        <v>90015</v>
      </c>
      <c r="B310" s="45"/>
      <c r="C310" s="46" t="s">
        <v>142</v>
      </c>
      <c r="D310" s="47"/>
      <c r="E310" s="47"/>
      <c r="F310" s="47"/>
      <c r="G310" s="47"/>
      <c r="H310" s="47"/>
    </row>
    <row r="311" spans="1:8" s="124" customFormat="1" ht="12.75">
      <c r="A311" s="10"/>
      <c r="B311" s="10">
        <v>4260</v>
      </c>
      <c r="C311" s="11" t="s">
        <v>71</v>
      </c>
      <c r="D311" s="32">
        <v>80000</v>
      </c>
      <c r="E311" s="32">
        <v>80000</v>
      </c>
      <c r="F311" s="37" t="s">
        <v>91</v>
      </c>
      <c r="G311" s="37" t="s">
        <v>91</v>
      </c>
      <c r="H311" s="37" t="s">
        <v>91</v>
      </c>
    </row>
    <row r="312" spans="1:8" s="124" customFormat="1" ht="12.75">
      <c r="A312" s="78"/>
      <c r="B312" s="10">
        <v>4270</v>
      </c>
      <c r="C312" s="11" t="s">
        <v>33</v>
      </c>
      <c r="D312" s="32">
        <v>45000</v>
      </c>
      <c r="E312" s="32">
        <v>45000</v>
      </c>
      <c r="F312" s="37" t="s">
        <v>91</v>
      </c>
      <c r="G312" s="37" t="s">
        <v>91</v>
      </c>
      <c r="H312" s="37" t="s">
        <v>91</v>
      </c>
    </row>
    <row r="313" spans="1:8" s="124" customFormat="1" ht="12.75">
      <c r="A313" s="148"/>
      <c r="B313" s="149"/>
      <c r="C313" s="85" t="s">
        <v>143</v>
      </c>
      <c r="D313" s="50">
        <f>SUM(D311:D312)</f>
        <v>125000</v>
      </c>
      <c r="E313" s="50">
        <f>SUM(E311:E312)</f>
        <v>125000</v>
      </c>
      <c r="F313" s="51" t="s">
        <v>91</v>
      </c>
      <c r="G313" s="51" t="s">
        <v>91</v>
      </c>
      <c r="H313" s="51" t="s">
        <v>91</v>
      </c>
    </row>
    <row r="314" spans="1:8" s="124" customFormat="1" ht="12.75">
      <c r="A314" s="10" t="s">
        <v>144</v>
      </c>
      <c r="B314" s="10"/>
      <c r="C314" s="14" t="s">
        <v>28</v>
      </c>
      <c r="D314" s="32"/>
      <c r="E314" s="32"/>
      <c r="F314" s="32"/>
      <c r="G314" s="32"/>
      <c r="H314" s="32"/>
    </row>
    <row r="315" spans="1:8" s="124" customFormat="1" ht="12.75">
      <c r="A315" s="10"/>
      <c r="B315" s="10">
        <v>4210</v>
      </c>
      <c r="C315" s="11" t="s">
        <v>70</v>
      </c>
      <c r="D315" s="32">
        <v>20000</v>
      </c>
      <c r="E315" s="32">
        <v>20000</v>
      </c>
      <c r="F315" s="37" t="s">
        <v>91</v>
      </c>
      <c r="G315" s="37" t="s">
        <v>91</v>
      </c>
      <c r="H315" s="37" t="s">
        <v>91</v>
      </c>
    </row>
    <row r="316" spans="1:8" s="124" customFormat="1" ht="12.75">
      <c r="A316" s="10"/>
      <c r="B316" s="10">
        <v>4270</v>
      </c>
      <c r="C316" s="11" t="s">
        <v>33</v>
      </c>
      <c r="D316" s="32">
        <v>50000</v>
      </c>
      <c r="E316" s="32">
        <v>50000</v>
      </c>
      <c r="F316" s="37" t="s">
        <v>91</v>
      </c>
      <c r="G316" s="37" t="s">
        <v>91</v>
      </c>
      <c r="H316" s="37" t="s">
        <v>91</v>
      </c>
    </row>
    <row r="317" spans="1:8" s="124" customFormat="1" ht="12.75">
      <c r="A317" s="10"/>
      <c r="B317" s="10" t="s">
        <v>20</v>
      </c>
      <c r="C317" s="11" t="s">
        <v>22</v>
      </c>
      <c r="D317" s="32">
        <v>5500</v>
      </c>
      <c r="E317" s="32">
        <v>5500</v>
      </c>
      <c r="F317" s="37" t="s">
        <v>91</v>
      </c>
      <c r="G317" s="37" t="s">
        <v>91</v>
      </c>
      <c r="H317" s="37" t="s">
        <v>91</v>
      </c>
    </row>
    <row r="318" spans="1:8" s="124" customFormat="1" ht="12.75">
      <c r="A318" s="10"/>
      <c r="B318" s="10">
        <v>6060</v>
      </c>
      <c r="C318" s="21" t="s">
        <v>247</v>
      </c>
      <c r="D318" s="32">
        <v>25000</v>
      </c>
      <c r="E318" s="32">
        <v>25000</v>
      </c>
      <c r="F318" s="37" t="s">
        <v>91</v>
      </c>
      <c r="G318" s="37" t="s">
        <v>91</v>
      </c>
      <c r="H318" s="37" t="s">
        <v>91</v>
      </c>
    </row>
    <row r="319" spans="1:8" s="124" customFormat="1" ht="12.75">
      <c r="A319" s="148"/>
      <c r="B319" s="149"/>
      <c r="C319" s="85" t="s">
        <v>271</v>
      </c>
      <c r="D319" s="50">
        <f>SUM(D315:D318)</f>
        <v>100500</v>
      </c>
      <c r="E319" s="50">
        <f>SUM(E315:E318)</f>
        <v>100500</v>
      </c>
      <c r="F319" s="51" t="s">
        <v>91</v>
      </c>
      <c r="G319" s="51" t="s">
        <v>91</v>
      </c>
      <c r="H319" s="51" t="s">
        <v>91</v>
      </c>
    </row>
    <row r="320" spans="1:8" s="124" customFormat="1" ht="12.75">
      <c r="A320" s="60"/>
      <c r="B320" s="61"/>
      <c r="C320" s="25" t="s">
        <v>145</v>
      </c>
      <c r="D320" s="35">
        <f>SUM(D319,D313,D309,D304,D294,D292)</f>
        <v>280729</v>
      </c>
      <c r="E320" s="35">
        <f>SUM(E319,E313,E309,E304,E294,E292)</f>
        <v>280729</v>
      </c>
      <c r="F320" s="36" t="s">
        <v>91</v>
      </c>
      <c r="G320" s="36" t="s">
        <v>91</v>
      </c>
      <c r="H320" s="36" t="s">
        <v>91</v>
      </c>
    </row>
    <row r="321" spans="1:8" s="124" customFormat="1" ht="12.75">
      <c r="A321" s="42" t="s">
        <v>146</v>
      </c>
      <c r="B321" s="43"/>
      <c r="C321" s="44" t="s">
        <v>148</v>
      </c>
      <c r="D321" s="32"/>
      <c r="E321" s="32"/>
      <c r="F321" s="32"/>
      <c r="G321" s="32"/>
      <c r="H321" s="32"/>
    </row>
    <row r="322" spans="1:8" s="124" customFormat="1" ht="12.75">
      <c r="A322" s="10" t="s">
        <v>147</v>
      </c>
      <c r="B322" s="10"/>
      <c r="C322" s="14" t="s">
        <v>149</v>
      </c>
      <c r="D322" s="32"/>
      <c r="E322" s="32"/>
      <c r="F322" s="32"/>
      <c r="G322" s="32"/>
      <c r="H322" s="32"/>
    </row>
    <row r="323" spans="1:8" s="124" customFormat="1" ht="12.75">
      <c r="A323" s="10"/>
      <c r="B323" s="10">
        <v>4210</v>
      </c>
      <c r="C323" s="11" t="s">
        <v>70</v>
      </c>
      <c r="D323" s="32">
        <v>2000</v>
      </c>
      <c r="E323" s="32">
        <v>2000</v>
      </c>
      <c r="F323" s="37" t="s">
        <v>91</v>
      </c>
      <c r="G323" s="37" t="s">
        <v>91</v>
      </c>
      <c r="H323" s="37" t="s">
        <v>91</v>
      </c>
    </row>
    <row r="324" spans="1:8" s="124" customFormat="1" ht="12.75">
      <c r="A324" s="10"/>
      <c r="B324" s="10" t="s">
        <v>87</v>
      </c>
      <c r="C324" s="11" t="s">
        <v>71</v>
      </c>
      <c r="D324" s="32">
        <v>1800</v>
      </c>
      <c r="E324" s="32">
        <v>1800</v>
      </c>
      <c r="F324" s="37" t="s">
        <v>91</v>
      </c>
      <c r="G324" s="37" t="s">
        <v>91</v>
      </c>
      <c r="H324" s="37" t="s">
        <v>91</v>
      </c>
    </row>
    <row r="325" spans="1:8" s="124" customFormat="1" ht="12.75">
      <c r="A325" s="163"/>
      <c r="B325" s="10">
        <v>4270</v>
      </c>
      <c r="C325" s="11" t="s">
        <v>33</v>
      </c>
      <c r="D325" s="32">
        <v>34171</v>
      </c>
      <c r="E325" s="32">
        <v>34171</v>
      </c>
      <c r="F325" s="37" t="s">
        <v>91</v>
      </c>
      <c r="G325" s="37" t="s">
        <v>91</v>
      </c>
      <c r="H325" s="37" t="s">
        <v>91</v>
      </c>
    </row>
    <row r="326" spans="1:8" s="124" customFormat="1" ht="12.75">
      <c r="A326" s="125"/>
      <c r="B326" s="126"/>
      <c r="C326" s="83" t="s">
        <v>150</v>
      </c>
      <c r="D326" s="50">
        <f>SUM(D323:D325)</f>
        <v>37971</v>
      </c>
      <c r="E326" s="50">
        <f>SUM(E323:E325)</f>
        <v>37971</v>
      </c>
      <c r="F326" s="51" t="s">
        <v>91</v>
      </c>
      <c r="G326" s="51" t="s">
        <v>91</v>
      </c>
      <c r="H326" s="51" t="s">
        <v>91</v>
      </c>
    </row>
    <row r="327" spans="1:8" s="124" customFormat="1" ht="12.75">
      <c r="A327" s="10">
        <v>92116</v>
      </c>
      <c r="B327" s="10"/>
      <c r="C327" s="14" t="s">
        <v>292</v>
      </c>
      <c r="D327" s="32"/>
      <c r="E327" s="32"/>
      <c r="F327" s="32"/>
      <c r="G327" s="32"/>
      <c r="H327" s="32"/>
    </row>
    <row r="328" spans="1:8" s="124" customFormat="1" ht="12.75">
      <c r="A328" s="10"/>
      <c r="B328" s="10" t="s">
        <v>49</v>
      </c>
      <c r="C328" s="11" t="s">
        <v>255</v>
      </c>
      <c r="D328" s="32">
        <v>69310</v>
      </c>
      <c r="E328" s="32">
        <v>69310</v>
      </c>
      <c r="F328" s="32"/>
      <c r="G328" s="32"/>
      <c r="H328" s="32"/>
    </row>
    <row r="329" spans="1:8" s="124" customFormat="1" ht="12.75">
      <c r="A329" s="10"/>
      <c r="B329" s="10" t="s">
        <v>67</v>
      </c>
      <c r="C329" s="11" t="s">
        <v>69</v>
      </c>
      <c r="D329" s="32">
        <v>5300</v>
      </c>
      <c r="E329" s="32">
        <v>5300</v>
      </c>
      <c r="F329" s="32"/>
      <c r="G329" s="32"/>
      <c r="H329" s="32"/>
    </row>
    <row r="330" spans="1:8" s="124" customFormat="1" ht="12.75">
      <c r="A330" s="10"/>
      <c r="B330" s="10" t="s">
        <v>50</v>
      </c>
      <c r="C330" s="11" t="s">
        <v>204</v>
      </c>
      <c r="D330" s="32">
        <v>12382</v>
      </c>
      <c r="E330" s="32">
        <v>12382</v>
      </c>
      <c r="F330" s="32"/>
      <c r="G330" s="32"/>
      <c r="H330" s="32"/>
    </row>
    <row r="331" spans="1:8" s="124" customFormat="1" ht="13.5" customHeight="1">
      <c r="A331" s="10"/>
      <c r="B331" s="10" t="s">
        <v>51</v>
      </c>
      <c r="C331" s="11" t="s">
        <v>258</v>
      </c>
      <c r="D331" s="32">
        <v>1800</v>
      </c>
      <c r="E331" s="32">
        <v>1800</v>
      </c>
      <c r="F331" s="37" t="s">
        <v>91</v>
      </c>
      <c r="G331" s="37" t="s">
        <v>91</v>
      </c>
      <c r="H331" s="37" t="s">
        <v>91</v>
      </c>
    </row>
    <row r="332" spans="1:8" s="124" customFormat="1" ht="12.75">
      <c r="A332" s="10"/>
      <c r="B332" s="10">
        <v>4210</v>
      </c>
      <c r="C332" s="11" t="s">
        <v>70</v>
      </c>
      <c r="D332" s="32">
        <v>5500</v>
      </c>
      <c r="E332" s="32">
        <v>5500</v>
      </c>
      <c r="F332" s="32"/>
      <c r="G332" s="32"/>
      <c r="H332" s="32"/>
    </row>
    <row r="333" spans="1:8" s="124" customFormat="1" ht="12.75">
      <c r="A333" s="10"/>
      <c r="B333" s="10">
        <v>4240</v>
      </c>
      <c r="C333" s="11" t="s">
        <v>114</v>
      </c>
      <c r="D333" s="32">
        <v>17000</v>
      </c>
      <c r="E333" s="32">
        <v>17000</v>
      </c>
      <c r="F333" s="37" t="s">
        <v>91</v>
      </c>
      <c r="G333" s="37" t="s">
        <v>91</v>
      </c>
      <c r="H333" s="37" t="s">
        <v>91</v>
      </c>
    </row>
    <row r="334" spans="1:8" s="124" customFormat="1" ht="12.75">
      <c r="A334" s="82"/>
      <c r="B334" s="10">
        <v>4270</v>
      </c>
      <c r="C334" s="11" t="s">
        <v>33</v>
      </c>
      <c r="D334" s="32">
        <v>700</v>
      </c>
      <c r="E334" s="32">
        <v>700</v>
      </c>
      <c r="F334" s="37"/>
      <c r="G334" s="37"/>
      <c r="H334" s="37"/>
    </row>
    <row r="335" spans="1:8" s="124" customFormat="1" ht="12.75">
      <c r="A335" s="82"/>
      <c r="B335" s="10">
        <v>4300</v>
      </c>
      <c r="C335" s="11" t="s">
        <v>22</v>
      </c>
      <c r="D335" s="65">
        <v>6200</v>
      </c>
      <c r="E335" s="65">
        <v>6200</v>
      </c>
      <c r="F335" s="66"/>
      <c r="G335" s="66"/>
      <c r="H335" s="66"/>
    </row>
    <row r="336" spans="1:8" s="124" customFormat="1" ht="12.75">
      <c r="A336" s="82"/>
      <c r="B336" s="10">
        <v>4350</v>
      </c>
      <c r="C336" s="11" t="s">
        <v>298</v>
      </c>
      <c r="D336" s="65">
        <v>1700</v>
      </c>
      <c r="E336" s="65">
        <v>1700</v>
      </c>
      <c r="F336" s="66"/>
      <c r="G336" s="66"/>
      <c r="H336" s="66"/>
    </row>
    <row r="337" spans="1:8" s="124" customFormat="1" ht="12.75">
      <c r="A337" s="82"/>
      <c r="B337" s="10">
        <v>4410</v>
      </c>
      <c r="C337" s="11" t="s">
        <v>63</v>
      </c>
      <c r="D337" s="65">
        <v>1400</v>
      </c>
      <c r="E337" s="65">
        <v>1400</v>
      </c>
      <c r="F337" s="66"/>
      <c r="G337" s="66"/>
      <c r="H337" s="66"/>
    </row>
    <row r="338" spans="1:8" s="124" customFormat="1" ht="12.75">
      <c r="A338" s="82"/>
      <c r="B338" s="10">
        <v>4430</v>
      </c>
      <c r="C338" s="11" t="s">
        <v>41</v>
      </c>
      <c r="D338" s="65">
        <v>400</v>
      </c>
      <c r="E338" s="65">
        <v>400</v>
      </c>
      <c r="F338" s="66"/>
      <c r="G338" s="66"/>
      <c r="H338" s="66"/>
    </row>
    <row r="339" spans="1:8" s="124" customFormat="1" ht="12.75">
      <c r="A339" s="82"/>
      <c r="B339" s="10">
        <v>4440</v>
      </c>
      <c r="C339" s="11" t="s">
        <v>72</v>
      </c>
      <c r="D339" s="65">
        <v>2268</v>
      </c>
      <c r="E339" s="65">
        <v>2268</v>
      </c>
      <c r="F339" s="66"/>
      <c r="G339" s="66"/>
      <c r="H339" s="66"/>
    </row>
    <row r="340" spans="1:8" s="124" customFormat="1" ht="12.75">
      <c r="A340" s="125"/>
      <c r="B340" s="126"/>
      <c r="C340" s="85" t="s">
        <v>293</v>
      </c>
      <c r="D340" s="50">
        <f>SUM(D328:D339)</f>
        <v>123960</v>
      </c>
      <c r="E340" s="50">
        <f>SUM(E328:E339)</f>
        <v>123960</v>
      </c>
      <c r="F340" s="51" t="s">
        <v>91</v>
      </c>
      <c r="G340" s="51" t="s">
        <v>91</v>
      </c>
      <c r="H340" s="51" t="s">
        <v>91</v>
      </c>
    </row>
    <row r="341" spans="1:8" s="124" customFormat="1" ht="12.75">
      <c r="A341" s="10">
        <v>92195</v>
      </c>
      <c r="B341" s="10"/>
      <c r="C341" s="14" t="s">
        <v>28</v>
      </c>
      <c r="D341" s="32"/>
      <c r="E341" s="32"/>
      <c r="F341" s="32"/>
      <c r="G341" s="32"/>
      <c r="H341" s="32"/>
    </row>
    <row r="342" spans="1:8" s="124" customFormat="1" ht="12.75">
      <c r="A342" s="127"/>
      <c r="B342" s="10">
        <v>4300</v>
      </c>
      <c r="C342" s="11" t="s">
        <v>22</v>
      </c>
      <c r="D342" s="32">
        <v>28000</v>
      </c>
      <c r="E342" s="32">
        <v>28000</v>
      </c>
      <c r="F342" s="37" t="s">
        <v>91</v>
      </c>
      <c r="G342" s="37" t="s">
        <v>91</v>
      </c>
      <c r="H342" s="37" t="s">
        <v>91</v>
      </c>
    </row>
    <row r="343" spans="1:8" s="124" customFormat="1" ht="12.75">
      <c r="A343" s="158"/>
      <c r="B343" s="74"/>
      <c r="C343" s="25" t="s">
        <v>151</v>
      </c>
      <c r="D343" s="35">
        <f>SUM(D342,D340,D326)</f>
        <v>189931</v>
      </c>
      <c r="E343" s="35">
        <f>SUM(E342,E340,E326)</f>
        <v>189931</v>
      </c>
      <c r="F343" s="36" t="s">
        <v>91</v>
      </c>
      <c r="G343" s="36" t="s">
        <v>91</v>
      </c>
      <c r="H343" s="36" t="s">
        <v>91</v>
      </c>
    </row>
    <row r="344" spans="1:8" s="124" customFormat="1" ht="12.75">
      <c r="A344" s="58" t="s">
        <v>152</v>
      </c>
      <c r="B344" s="10"/>
      <c r="C344" s="59" t="s">
        <v>154</v>
      </c>
      <c r="D344" s="31"/>
      <c r="E344" s="31"/>
      <c r="F344" s="31"/>
      <c r="G344" s="31"/>
      <c r="H344" s="31"/>
    </row>
    <row r="345" spans="1:8" s="124" customFormat="1" ht="12.75">
      <c r="A345" s="45" t="s">
        <v>153</v>
      </c>
      <c r="B345" s="45"/>
      <c r="C345" s="46" t="s">
        <v>155</v>
      </c>
      <c r="D345" s="32"/>
      <c r="E345" s="32"/>
      <c r="F345" s="32"/>
      <c r="G345" s="32"/>
      <c r="H345" s="32"/>
    </row>
    <row r="346" spans="1:8" s="124" customFormat="1" ht="12.75" customHeight="1">
      <c r="A346" s="10"/>
      <c r="B346" s="10">
        <v>4210</v>
      </c>
      <c r="C346" s="11" t="s">
        <v>70</v>
      </c>
      <c r="D346" s="32">
        <v>12500</v>
      </c>
      <c r="E346" s="32">
        <v>12500</v>
      </c>
      <c r="F346" s="37" t="s">
        <v>91</v>
      </c>
      <c r="G346" s="37" t="s">
        <v>91</v>
      </c>
      <c r="H346" s="37" t="s">
        <v>91</v>
      </c>
    </row>
    <row r="347" spans="1:8" s="124" customFormat="1" ht="12.75" customHeight="1">
      <c r="A347" s="10"/>
      <c r="B347" s="10">
        <v>4260</v>
      </c>
      <c r="C347" s="11" t="s">
        <v>71</v>
      </c>
      <c r="D347" s="32">
        <v>1000</v>
      </c>
      <c r="E347" s="32">
        <v>1000</v>
      </c>
      <c r="F347" s="37" t="s">
        <v>91</v>
      </c>
      <c r="G347" s="37" t="s">
        <v>91</v>
      </c>
      <c r="H347" s="37" t="s">
        <v>91</v>
      </c>
    </row>
    <row r="348" spans="1:8" s="124" customFormat="1" ht="12.75" customHeight="1">
      <c r="A348" s="10"/>
      <c r="B348" s="10">
        <v>4270</v>
      </c>
      <c r="C348" s="11" t="s">
        <v>33</v>
      </c>
      <c r="D348" s="32">
        <v>5000</v>
      </c>
      <c r="E348" s="32">
        <v>5000</v>
      </c>
      <c r="F348" s="37"/>
      <c r="G348" s="37"/>
      <c r="H348" s="37"/>
    </row>
    <row r="349" spans="1:8" s="124" customFormat="1" ht="12.75" customHeight="1">
      <c r="A349" s="10"/>
      <c r="B349" s="10">
        <v>4300</v>
      </c>
      <c r="C349" s="11" t="s">
        <v>22</v>
      </c>
      <c r="D349" s="32">
        <v>39000</v>
      </c>
      <c r="E349" s="32">
        <v>39000</v>
      </c>
      <c r="F349" s="37" t="s">
        <v>91</v>
      </c>
      <c r="G349" s="37" t="s">
        <v>91</v>
      </c>
      <c r="H349" s="37" t="s">
        <v>91</v>
      </c>
    </row>
    <row r="350" spans="1:8" s="124" customFormat="1" ht="12.75" customHeight="1">
      <c r="A350" s="10"/>
      <c r="B350" s="10">
        <v>4430</v>
      </c>
      <c r="C350" s="11" t="s">
        <v>41</v>
      </c>
      <c r="D350" s="32">
        <v>4000</v>
      </c>
      <c r="E350" s="32">
        <v>4000</v>
      </c>
      <c r="F350" s="37" t="s">
        <v>91</v>
      </c>
      <c r="G350" s="37" t="s">
        <v>91</v>
      </c>
      <c r="H350" s="37" t="s">
        <v>91</v>
      </c>
    </row>
    <row r="351" spans="1:8" s="124" customFormat="1" ht="12.75">
      <c r="A351" s="8"/>
      <c r="B351" s="81"/>
      <c r="C351" s="63" t="s">
        <v>206</v>
      </c>
      <c r="D351" s="52">
        <f>SUM(D346:D350)</f>
        <v>61500</v>
      </c>
      <c r="E351" s="52">
        <f>SUM(E346:E350)</f>
        <v>61500</v>
      </c>
      <c r="F351" s="18" t="s">
        <v>91</v>
      </c>
      <c r="G351" s="18" t="s">
        <v>91</v>
      </c>
      <c r="H351" s="18" t="s">
        <v>91</v>
      </c>
    </row>
    <row r="352" spans="1:8" s="124" customFormat="1" ht="12.75">
      <c r="A352" s="60"/>
      <c r="B352" s="61"/>
      <c r="C352" s="25" t="s">
        <v>156</v>
      </c>
      <c r="D352" s="35">
        <f>SUM(D351)</f>
        <v>61500</v>
      </c>
      <c r="E352" s="35">
        <f>SUM(E351)</f>
        <v>61500</v>
      </c>
      <c r="F352" s="36" t="s">
        <v>91</v>
      </c>
      <c r="G352" s="36" t="s">
        <v>91</v>
      </c>
      <c r="H352" s="36" t="s">
        <v>91</v>
      </c>
    </row>
    <row r="353" spans="1:8" s="124" customFormat="1" ht="20.25">
      <c r="A353" s="60"/>
      <c r="B353" s="61"/>
      <c r="C353" s="76" t="s">
        <v>157</v>
      </c>
      <c r="D353" s="75">
        <f>SUM(D352,D343,D320,D286,D277,D233,D221,D167,D157,D153,D148,D116,D112,D105,D59,D55,D46,D42,D31,D27)</f>
        <v>9729767</v>
      </c>
      <c r="E353" s="75">
        <f>SUM(E352,E343,E320,E286,E277,E233,E221,E167,E157,E153,E148,E116,E112,E105,E59,E55,E46,E42,E31,E27)</f>
        <v>8075907</v>
      </c>
      <c r="F353" s="75">
        <f>SUM(F352,F343,F320,F286,F277,F233,F221,F167,F157,F153,F148,F116,F112,F105,F59,F55,F46,F42,F31,F27)</f>
        <v>1595060</v>
      </c>
      <c r="G353" s="75">
        <f>SUM(G352,G343,G320,G286,G277,G233,G221,G167,G157,G153,G148,G116,G112,G105,G59,G55,G46,G42,G31,G27)</f>
        <v>0</v>
      </c>
      <c r="H353" s="75">
        <f>SUM(H352,H343,H320,H286,H277,H233,H221,H167,H157,H153,H148,H116,H112,H105,H59,H55,H46,H42,H31,H27)</f>
        <v>58800</v>
      </c>
    </row>
    <row r="355" ht="12.75">
      <c r="F355" s="118">
        <f>SUM(E353:H353)</f>
        <v>9729767</v>
      </c>
    </row>
    <row r="356" ht="12.75">
      <c r="D356" s="118"/>
    </row>
    <row r="357" spans="3:4" ht="12.75">
      <c r="C357" t="s">
        <v>348</v>
      </c>
      <c r="D357" s="118">
        <f>Dochody!D112-Wydatki!D353</f>
        <v>-556229</v>
      </c>
    </row>
  </sheetData>
  <mergeCells count="17">
    <mergeCell ref="G2:H2"/>
    <mergeCell ref="G3:H3"/>
    <mergeCell ref="G4:H4"/>
    <mergeCell ref="E10:H11"/>
    <mergeCell ref="D10:D12"/>
    <mergeCell ref="A11:A12"/>
    <mergeCell ref="A25:A26"/>
    <mergeCell ref="B10:B12"/>
    <mergeCell ref="C10:C12"/>
    <mergeCell ref="A35:A36"/>
    <mergeCell ref="A274:A275"/>
    <mergeCell ref="A120:A131"/>
    <mergeCell ref="A162:A163"/>
    <mergeCell ref="A132:A134"/>
    <mergeCell ref="A44:A45"/>
    <mergeCell ref="A77:A82"/>
    <mergeCell ref="A84:A88"/>
  </mergeCells>
  <printOptions horizontalCentered="1"/>
  <pageMargins left="0.2755905511811024" right="0.6692913385826772" top="0.4724409448818898" bottom="0.2755905511811024" header="0.31496062992125984" footer="0.1968503937007874"/>
  <pageSetup fitToHeight="10" horizontalDpi="300" verticalDpi="300" orientation="landscape" paperSize="9" scale="93" r:id="rId2"/>
  <headerFooter alignWithMargins="0">
    <oddHeader>&amp;C- &amp;P -</oddHeader>
  </headerFooter>
  <rowBreaks count="7" manualBreakCount="7">
    <brk id="31" max="7" man="1"/>
    <brk id="69" max="7" man="1"/>
    <brk id="112" max="7" man="1"/>
    <brk id="153" max="7" man="1"/>
    <brk id="195" max="7" man="1"/>
    <brk id="237" max="7" man="1"/>
    <brk id="320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308"/>
  <sheetViews>
    <sheetView showGridLines="0" view="pageBreakPreview" zoomScale="75" zoomScaleNormal="75" zoomScaleSheetLayoutView="75" workbookViewId="0" topLeftCell="A1">
      <selection activeCell="G4" sqref="G4:H4"/>
    </sheetView>
  </sheetViews>
  <sheetFormatPr defaultColWidth="9.140625" defaultRowHeight="12.75"/>
  <cols>
    <col min="3" max="3" width="49.57421875" style="0" customWidth="1"/>
    <col min="4" max="8" width="14.7109375" style="0" customWidth="1"/>
  </cols>
  <sheetData>
    <row r="1" spans="7:8" ht="12.75">
      <c r="G1" s="106" t="s">
        <v>209</v>
      </c>
      <c r="H1" s="7"/>
    </row>
    <row r="2" spans="7:8" ht="12.75" customHeight="1">
      <c r="G2" s="173" t="s">
        <v>351</v>
      </c>
      <c r="H2" s="173"/>
    </row>
    <row r="3" spans="7:8" ht="12.75">
      <c r="G3" s="173" t="s">
        <v>352</v>
      </c>
      <c r="H3" s="173"/>
    </row>
    <row r="4" spans="7:8" ht="12.75" customHeight="1">
      <c r="G4" s="173" t="s">
        <v>354</v>
      </c>
      <c r="H4" s="173"/>
    </row>
    <row r="5" ht="18">
      <c r="C5" s="5"/>
    </row>
    <row r="6" spans="3:8" ht="15.75">
      <c r="C6" s="6"/>
      <c r="G6" s="7"/>
      <c r="H6" s="7"/>
    </row>
    <row r="7" ht="15.75">
      <c r="C7" s="6"/>
    </row>
    <row r="9" spans="1:8" ht="12.75">
      <c r="A9" s="2" t="s">
        <v>158</v>
      </c>
      <c r="B9" s="167" t="s">
        <v>1</v>
      </c>
      <c r="C9" s="167" t="s">
        <v>2</v>
      </c>
      <c r="D9" s="167" t="s">
        <v>159</v>
      </c>
      <c r="E9" s="167" t="s">
        <v>4</v>
      </c>
      <c r="F9" s="167"/>
      <c r="G9" s="167"/>
      <c r="H9" s="167"/>
    </row>
    <row r="10" spans="1:8" ht="98.25" customHeight="1">
      <c r="A10" s="2" t="s">
        <v>5</v>
      </c>
      <c r="B10" s="167"/>
      <c r="C10" s="167"/>
      <c r="D10" s="167"/>
      <c r="E10" s="3" t="s">
        <v>160</v>
      </c>
      <c r="F10" s="3" t="s">
        <v>161</v>
      </c>
      <c r="G10" s="3" t="s">
        <v>162</v>
      </c>
      <c r="H10" s="3" t="s">
        <v>163</v>
      </c>
    </row>
    <row r="11" spans="1:8" ht="12.75">
      <c r="A11" s="2" t="s">
        <v>10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</row>
    <row r="12" spans="1:8" s="124" customFormat="1" ht="12.75">
      <c r="A12" s="42" t="s">
        <v>30</v>
      </c>
      <c r="B12" s="43"/>
      <c r="C12" s="44" t="s">
        <v>31</v>
      </c>
      <c r="D12" s="32"/>
      <c r="E12" s="32"/>
      <c r="F12" s="32"/>
      <c r="G12" s="32"/>
      <c r="H12" s="32"/>
    </row>
    <row r="13" spans="1:8" s="150" customFormat="1" ht="12.75">
      <c r="A13" s="171">
        <v>60016</v>
      </c>
      <c r="B13" s="45"/>
      <c r="C13" s="46" t="s">
        <v>32</v>
      </c>
      <c r="D13" s="47"/>
      <c r="E13" s="47"/>
      <c r="F13" s="47"/>
      <c r="G13" s="47"/>
      <c r="H13" s="47"/>
    </row>
    <row r="14" spans="1:8" s="124" customFormat="1" ht="12.75">
      <c r="A14" s="172"/>
      <c r="B14" s="12" t="s">
        <v>309</v>
      </c>
      <c r="C14" s="11" t="s">
        <v>310</v>
      </c>
      <c r="D14" s="32">
        <v>3000</v>
      </c>
      <c r="E14" s="32">
        <v>3000</v>
      </c>
      <c r="F14" s="37" t="s">
        <v>91</v>
      </c>
      <c r="G14" s="37" t="s">
        <v>91</v>
      </c>
      <c r="H14" s="37" t="s">
        <v>91</v>
      </c>
    </row>
    <row r="15" spans="1:8" s="124" customFormat="1" ht="12.75">
      <c r="A15" s="8"/>
      <c r="B15" s="81"/>
      <c r="C15" s="110" t="s">
        <v>34</v>
      </c>
      <c r="D15" s="47">
        <f>SUM(D14:D14)</f>
        <v>3000</v>
      </c>
      <c r="E15" s="47">
        <f>SUM(E14:E14)</f>
        <v>3000</v>
      </c>
      <c r="F15" s="54" t="s">
        <v>91</v>
      </c>
      <c r="G15" s="54" t="s">
        <v>91</v>
      </c>
      <c r="H15" s="54" t="s">
        <v>91</v>
      </c>
    </row>
    <row r="16" spans="1:8" s="124" customFormat="1" ht="12.75">
      <c r="A16" s="60"/>
      <c r="B16" s="61"/>
      <c r="C16" s="25" t="s">
        <v>35</v>
      </c>
      <c r="D16" s="35">
        <f>SUM(D15)</f>
        <v>3000</v>
      </c>
      <c r="E16" s="35">
        <f>SUM(E15)</f>
        <v>3000</v>
      </c>
      <c r="F16" s="36" t="s">
        <v>91</v>
      </c>
      <c r="G16" s="36" t="s">
        <v>91</v>
      </c>
      <c r="H16" s="36" t="s">
        <v>91</v>
      </c>
    </row>
    <row r="17" spans="1:8" s="124" customFormat="1" ht="12.75">
      <c r="A17" s="42" t="s">
        <v>36</v>
      </c>
      <c r="B17" s="97"/>
      <c r="C17" s="44" t="s">
        <v>39</v>
      </c>
      <c r="D17" s="31"/>
      <c r="E17" s="31"/>
      <c r="F17" s="31"/>
      <c r="G17" s="31"/>
      <c r="H17" s="31"/>
    </row>
    <row r="18" spans="1:8" s="124" customFormat="1" ht="12.75">
      <c r="A18" s="10" t="s">
        <v>37</v>
      </c>
      <c r="B18" s="12"/>
      <c r="C18" s="14" t="s">
        <v>40</v>
      </c>
      <c r="D18" s="32"/>
      <c r="E18" s="32"/>
      <c r="F18" s="32"/>
      <c r="G18" s="32"/>
      <c r="H18" s="32"/>
    </row>
    <row r="19" spans="1:8" s="124" customFormat="1" ht="25.5">
      <c r="A19" s="128"/>
      <c r="B19" s="12" t="s">
        <v>216</v>
      </c>
      <c r="C19" s="11" t="s">
        <v>165</v>
      </c>
      <c r="D19" s="32">
        <v>10000</v>
      </c>
      <c r="E19" s="32">
        <v>10000</v>
      </c>
      <c r="F19" s="37" t="s">
        <v>91</v>
      </c>
      <c r="G19" s="37" t="s">
        <v>91</v>
      </c>
      <c r="H19" s="37" t="s">
        <v>91</v>
      </c>
    </row>
    <row r="20" spans="1:8" s="124" customFormat="1" ht="13.5" customHeight="1">
      <c r="A20" s="11"/>
      <c r="B20" s="12" t="s">
        <v>217</v>
      </c>
      <c r="C20" s="11" t="s">
        <v>267</v>
      </c>
      <c r="D20" s="32">
        <v>37000</v>
      </c>
      <c r="E20" s="32">
        <v>37000</v>
      </c>
      <c r="F20" s="37" t="s">
        <v>91</v>
      </c>
      <c r="G20" s="37" t="s">
        <v>91</v>
      </c>
      <c r="H20" s="37" t="s">
        <v>91</v>
      </c>
    </row>
    <row r="21" spans="1:8" s="135" customFormat="1" ht="12.75">
      <c r="A21" s="11"/>
      <c r="B21" s="12" t="s">
        <v>219</v>
      </c>
      <c r="C21" s="11" t="s">
        <v>272</v>
      </c>
      <c r="D21" s="32">
        <v>100000</v>
      </c>
      <c r="E21" s="32">
        <v>100000</v>
      </c>
      <c r="F21" s="37" t="s">
        <v>91</v>
      </c>
      <c r="G21" s="37" t="s">
        <v>91</v>
      </c>
      <c r="H21" s="37" t="s">
        <v>91</v>
      </c>
    </row>
    <row r="22" spans="1:8" s="124" customFormat="1" ht="12.75">
      <c r="A22" s="11"/>
      <c r="B22" s="12" t="s">
        <v>218</v>
      </c>
      <c r="C22" s="11" t="s">
        <v>192</v>
      </c>
      <c r="D22" s="32">
        <v>10000</v>
      </c>
      <c r="E22" s="32">
        <v>10000</v>
      </c>
      <c r="F22" s="37" t="s">
        <v>91</v>
      </c>
      <c r="G22" s="37" t="s">
        <v>91</v>
      </c>
      <c r="H22" s="37" t="s">
        <v>91</v>
      </c>
    </row>
    <row r="23" spans="1:8" s="124" customFormat="1" ht="12.75">
      <c r="A23" s="10"/>
      <c r="B23" s="93"/>
      <c r="C23" s="83" t="s">
        <v>42</v>
      </c>
      <c r="D23" s="50">
        <f>SUM(D21:D22,D19:D20)</f>
        <v>157000</v>
      </c>
      <c r="E23" s="50">
        <f>SUM(E21:E22,E19:E20)</f>
        <v>157000</v>
      </c>
      <c r="F23" s="51" t="s">
        <v>91</v>
      </c>
      <c r="G23" s="51" t="s">
        <v>91</v>
      </c>
      <c r="H23" s="51" t="s">
        <v>91</v>
      </c>
    </row>
    <row r="24" spans="1:8" s="124" customFormat="1" ht="12.75">
      <c r="A24" s="24"/>
      <c r="B24" s="98"/>
      <c r="C24" s="25" t="s">
        <v>43</v>
      </c>
      <c r="D24" s="35">
        <f>SUM(D23)</f>
        <v>157000</v>
      </c>
      <c r="E24" s="35">
        <f>SUM(E23)</f>
        <v>157000</v>
      </c>
      <c r="F24" s="36" t="s">
        <v>91</v>
      </c>
      <c r="G24" s="36" t="s">
        <v>91</v>
      </c>
      <c r="H24" s="36" t="s">
        <v>91</v>
      </c>
    </row>
    <row r="25" spans="1:8" s="124" customFormat="1" ht="12.75">
      <c r="A25" s="42" t="s">
        <v>47</v>
      </c>
      <c r="B25" s="97"/>
      <c r="C25" s="44" t="s">
        <v>52</v>
      </c>
      <c r="D25" s="31"/>
      <c r="E25" s="31"/>
      <c r="F25" s="31"/>
      <c r="G25" s="31"/>
      <c r="H25" s="31"/>
    </row>
    <row r="26" spans="1:8" s="124" customFormat="1" ht="12.75">
      <c r="A26" s="171" t="s">
        <v>65</v>
      </c>
      <c r="B26" s="94"/>
      <c r="C26" s="46" t="s">
        <v>243</v>
      </c>
      <c r="D26" s="47"/>
      <c r="E26" s="47"/>
      <c r="F26" s="47"/>
      <c r="G26" s="47"/>
      <c r="H26" s="47"/>
    </row>
    <row r="27" spans="1:8" s="124" customFormat="1" ht="12.75">
      <c r="A27" s="172"/>
      <c r="B27" s="12" t="s">
        <v>228</v>
      </c>
      <c r="C27" s="11" t="s">
        <v>179</v>
      </c>
      <c r="D27" s="32">
        <v>5000</v>
      </c>
      <c r="E27" s="32">
        <v>5000</v>
      </c>
      <c r="F27" s="37" t="s">
        <v>91</v>
      </c>
      <c r="G27" s="37" t="s">
        <v>91</v>
      </c>
      <c r="H27" s="37" t="s">
        <v>91</v>
      </c>
    </row>
    <row r="28" spans="1:8" s="124" customFormat="1" ht="12.75">
      <c r="A28" s="172"/>
      <c r="B28" s="12" t="s">
        <v>230</v>
      </c>
      <c r="C28" s="11" t="s">
        <v>164</v>
      </c>
      <c r="D28" s="32">
        <v>2000</v>
      </c>
      <c r="E28" s="32">
        <v>2000</v>
      </c>
      <c r="F28" s="37" t="s">
        <v>91</v>
      </c>
      <c r="G28" s="37" t="s">
        <v>91</v>
      </c>
      <c r="H28" s="37" t="s">
        <v>91</v>
      </c>
    </row>
    <row r="29" spans="1:8" s="124" customFormat="1" ht="38.25">
      <c r="A29" s="10"/>
      <c r="B29" s="55" t="s">
        <v>305</v>
      </c>
      <c r="C29" s="62" t="s">
        <v>334</v>
      </c>
      <c r="D29" s="32">
        <v>500</v>
      </c>
      <c r="E29" s="32">
        <v>500</v>
      </c>
      <c r="F29" s="37" t="s">
        <v>91</v>
      </c>
      <c r="G29" s="37" t="s">
        <v>91</v>
      </c>
      <c r="H29" s="37" t="s">
        <v>91</v>
      </c>
    </row>
    <row r="30" spans="1:8" s="124" customFormat="1" ht="12.75">
      <c r="A30" s="8"/>
      <c r="B30" s="96"/>
      <c r="C30" s="86" t="s">
        <v>73</v>
      </c>
      <c r="D30" s="52">
        <f>SUM(D27:D29)</f>
        <v>7500</v>
      </c>
      <c r="E30" s="52">
        <f>SUM(E27:E29)</f>
        <v>7500</v>
      </c>
      <c r="F30" s="18" t="s">
        <v>91</v>
      </c>
      <c r="G30" s="18" t="s">
        <v>91</v>
      </c>
      <c r="H30" s="18" t="s">
        <v>91</v>
      </c>
    </row>
    <row r="31" spans="1:8" s="124" customFormat="1" ht="12.75">
      <c r="A31" s="24"/>
      <c r="B31" s="98"/>
      <c r="C31" s="30" t="s">
        <v>76</v>
      </c>
      <c r="D31" s="39">
        <f>SUM(D30)</f>
        <v>7500</v>
      </c>
      <c r="E31" s="39">
        <f>SUM(E30)</f>
        <v>7500</v>
      </c>
      <c r="F31" s="40" t="s">
        <v>91</v>
      </c>
      <c r="G31" s="40" t="s">
        <v>91</v>
      </c>
      <c r="H31" s="40" t="s">
        <v>91</v>
      </c>
    </row>
    <row r="32" spans="1:8" s="124" customFormat="1" ht="40.5" customHeight="1">
      <c r="A32" s="42" t="s">
        <v>167</v>
      </c>
      <c r="B32" s="101"/>
      <c r="C32" s="44" t="s">
        <v>308</v>
      </c>
      <c r="D32" s="31"/>
      <c r="E32" s="31"/>
      <c r="F32" s="31"/>
      <c r="G32" s="31"/>
      <c r="H32" s="31"/>
    </row>
    <row r="33" spans="1:8" s="124" customFormat="1" ht="41.25" customHeight="1">
      <c r="A33" s="10" t="s">
        <v>170</v>
      </c>
      <c r="B33" s="12"/>
      <c r="C33" s="14" t="s">
        <v>306</v>
      </c>
      <c r="D33" s="32"/>
      <c r="E33" s="32"/>
      <c r="F33" s="32"/>
      <c r="G33" s="32"/>
      <c r="H33" s="32"/>
    </row>
    <row r="34" spans="1:8" s="124" customFormat="1" ht="12.75">
      <c r="A34" s="10"/>
      <c r="B34" s="12" t="s">
        <v>232</v>
      </c>
      <c r="C34" s="11" t="s">
        <v>171</v>
      </c>
      <c r="D34" s="32">
        <v>867000</v>
      </c>
      <c r="E34" s="32">
        <v>867000</v>
      </c>
      <c r="F34" s="37" t="s">
        <v>91</v>
      </c>
      <c r="G34" s="37" t="s">
        <v>91</v>
      </c>
      <c r="H34" s="37" t="s">
        <v>91</v>
      </c>
    </row>
    <row r="35" spans="1:8" s="124" customFormat="1" ht="12.75">
      <c r="A35" s="10"/>
      <c r="B35" s="12" t="s">
        <v>233</v>
      </c>
      <c r="C35" s="11" t="s">
        <v>172</v>
      </c>
      <c r="D35" s="32">
        <v>236000</v>
      </c>
      <c r="E35" s="32">
        <v>236000</v>
      </c>
      <c r="F35" s="37" t="s">
        <v>91</v>
      </c>
      <c r="G35" s="37" t="s">
        <v>91</v>
      </c>
      <c r="H35" s="37" t="s">
        <v>91</v>
      </c>
    </row>
    <row r="36" spans="1:8" s="124" customFormat="1" ht="12.75">
      <c r="A36" s="10"/>
      <c r="B36" s="12" t="s">
        <v>234</v>
      </c>
      <c r="C36" s="11" t="s">
        <v>173</v>
      </c>
      <c r="D36" s="32">
        <v>110000</v>
      </c>
      <c r="E36" s="32">
        <v>110000</v>
      </c>
      <c r="F36" s="37" t="s">
        <v>91</v>
      </c>
      <c r="G36" s="37" t="s">
        <v>91</v>
      </c>
      <c r="H36" s="37" t="s">
        <v>91</v>
      </c>
    </row>
    <row r="37" spans="1:8" s="124" customFormat="1" ht="12.75">
      <c r="A37" s="10"/>
      <c r="B37" s="12" t="s">
        <v>235</v>
      </c>
      <c r="C37" s="11" t="s">
        <v>174</v>
      </c>
      <c r="D37" s="32">
        <v>4000</v>
      </c>
      <c r="E37" s="32">
        <v>4000</v>
      </c>
      <c r="F37" s="37" t="s">
        <v>91</v>
      </c>
      <c r="G37" s="37" t="s">
        <v>91</v>
      </c>
      <c r="H37" s="37" t="s">
        <v>91</v>
      </c>
    </row>
    <row r="38" spans="1:8" s="124" customFormat="1" ht="12.75">
      <c r="A38" s="10"/>
      <c r="B38" s="12" t="s">
        <v>309</v>
      </c>
      <c r="C38" s="11" t="s">
        <v>310</v>
      </c>
      <c r="D38" s="32">
        <v>200</v>
      </c>
      <c r="E38" s="32">
        <v>200</v>
      </c>
      <c r="F38" s="37"/>
      <c r="G38" s="37"/>
      <c r="H38" s="37"/>
    </row>
    <row r="39" spans="1:8" s="124" customFormat="1" ht="12.75">
      <c r="A39" s="10"/>
      <c r="B39" s="12" t="s">
        <v>218</v>
      </c>
      <c r="C39" s="11" t="s">
        <v>266</v>
      </c>
      <c r="D39" s="32">
        <v>25000</v>
      </c>
      <c r="E39" s="32">
        <v>25000</v>
      </c>
      <c r="F39" s="37" t="s">
        <v>91</v>
      </c>
      <c r="G39" s="37" t="s">
        <v>91</v>
      </c>
      <c r="H39" s="37" t="s">
        <v>91</v>
      </c>
    </row>
    <row r="40" spans="1:8" s="144" customFormat="1" ht="12.75">
      <c r="A40" s="20"/>
      <c r="B40" s="93"/>
      <c r="C40" s="83" t="s">
        <v>176</v>
      </c>
      <c r="D40" s="50">
        <f>SUM(D34:D39)</f>
        <v>1242200</v>
      </c>
      <c r="E40" s="50">
        <f>SUM(E34:E39)</f>
        <v>1242200</v>
      </c>
      <c r="F40" s="51" t="s">
        <v>91</v>
      </c>
      <c r="G40" s="51" t="s">
        <v>91</v>
      </c>
      <c r="H40" s="51" t="s">
        <v>91</v>
      </c>
    </row>
    <row r="41" spans="1:8" s="124" customFormat="1" ht="41.25" customHeight="1">
      <c r="A41" s="10">
        <v>75616</v>
      </c>
      <c r="B41" s="12"/>
      <c r="C41" s="14" t="s">
        <v>307</v>
      </c>
      <c r="D41" s="32"/>
      <c r="E41" s="32"/>
      <c r="F41" s="32"/>
      <c r="G41" s="32"/>
      <c r="H41" s="32"/>
    </row>
    <row r="42" spans="1:8" s="124" customFormat="1" ht="12.75">
      <c r="A42" s="10"/>
      <c r="B42" s="12" t="s">
        <v>232</v>
      </c>
      <c r="C42" s="11" t="s">
        <v>171</v>
      </c>
      <c r="D42" s="32">
        <v>321000</v>
      </c>
      <c r="E42" s="32">
        <v>321000</v>
      </c>
      <c r="F42" s="37" t="s">
        <v>91</v>
      </c>
      <c r="G42" s="37" t="s">
        <v>91</v>
      </c>
      <c r="H42" s="37" t="s">
        <v>91</v>
      </c>
    </row>
    <row r="43" spans="1:8" s="124" customFormat="1" ht="12.75">
      <c r="A43" s="10"/>
      <c r="B43" s="12" t="s">
        <v>233</v>
      </c>
      <c r="C43" s="11" t="s">
        <v>172</v>
      </c>
      <c r="D43" s="32">
        <v>390000</v>
      </c>
      <c r="E43" s="32">
        <v>390000</v>
      </c>
      <c r="F43" s="37" t="s">
        <v>91</v>
      </c>
      <c r="G43" s="37" t="s">
        <v>91</v>
      </c>
      <c r="H43" s="37" t="s">
        <v>91</v>
      </c>
    </row>
    <row r="44" spans="1:8" s="124" customFormat="1" ht="12.75">
      <c r="A44" s="10"/>
      <c r="B44" s="12" t="s">
        <v>235</v>
      </c>
      <c r="C44" s="11" t="s">
        <v>174</v>
      </c>
      <c r="D44" s="32">
        <v>25000</v>
      </c>
      <c r="E44" s="32">
        <v>25000</v>
      </c>
      <c r="F44" s="37" t="s">
        <v>91</v>
      </c>
      <c r="G44" s="37" t="s">
        <v>91</v>
      </c>
      <c r="H44" s="37" t="s">
        <v>91</v>
      </c>
    </row>
    <row r="45" spans="1:8" s="124" customFormat="1" ht="12.75">
      <c r="A45" s="10"/>
      <c r="B45" s="12" t="s">
        <v>227</v>
      </c>
      <c r="C45" s="11" t="s">
        <v>178</v>
      </c>
      <c r="D45" s="32">
        <v>1500</v>
      </c>
      <c r="E45" s="32">
        <v>1500</v>
      </c>
      <c r="F45" s="37" t="s">
        <v>91</v>
      </c>
      <c r="G45" s="37" t="s">
        <v>91</v>
      </c>
      <c r="H45" s="37" t="s">
        <v>91</v>
      </c>
    </row>
    <row r="46" spans="1:8" s="124" customFormat="1" ht="12.75">
      <c r="A46" s="10"/>
      <c r="B46" s="12" t="s">
        <v>309</v>
      </c>
      <c r="C46" s="11" t="s">
        <v>310</v>
      </c>
      <c r="D46" s="32">
        <v>4000</v>
      </c>
      <c r="E46" s="32">
        <v>4000</v>
      </c>
      <c r="F46" s="37"/>
      <c r="G46" s="37"/>
      <c r="H46" s="37"/>
    </row>
    <row r="47" spans="1:8" s="124" customFormat="1" ht="12.75">
      <c r="A47" s="10"/>
      <c r="B47" s="12" t="s">
        <v>218</v>
      </c>
      <c r="C47" s="11" t="s">
        <v>266</v>
      </c>
      <c r="D47" s="32">
        <v>15000</v>
      </c>
      <c r="E47" s="32">
        <v>15000</v>
      </c>
      <c r="F47" s="37" t="s">
        <v>91</v>
      </c>
      <c r="G47" s="37" t="s">
        <v>91</v>
      </c>
      <c r="H47" s="37" t="s">
        <v>91</v>
      </c>
    </row>
    <row r="48" spans="1:8" s="124" customFormat="1" ht="12.75">
      <c r="A48" s="10"/>
      <c r="B48" s="93"/>
      <c r="C48" s="80" t="s">
        <v>176</v>
      </c>
      <c r="D48" s="47">
        <f>SUM(D42:D47)</f>
        <v>756500</v>
      </c>
      <c r="E48" s="47">
        <f>SUM(E42:E47)</f>
        <v>756500</v>
      </c>
      <c r="F48" s="54" t="s">
        <v>91</v>
      </c>
      <c r="G48" s="54" t="s">
        <v>91</v>
      </c>
      <c r="H48" s="54" t="s">
        <v>91</v>
      </c>
    </row>
    <row r="49" spans="1:8" s="124" customFormat="1" ht="26.25" customHeight="1">
      <c r="A49" s="45" t="s">
        <v>180</v>
      </c>
      <c r="B49" s="57"/>
      <c r="C49" s="46" t="s">
        <v>181</v>
      </c>
      <c r="D49" s="47"/>
      <c r="E49" s="47"/>
      <c r="F49" s="47"/>
      <c r="G49" s="47"/>
      <c r="H49" s="47"/>
    </row>
    <row r="50" spans="1:8" s="124" customFormat="1" ht="12.75">
      <c r="A50" s="10"/>
      <c r="B50" s="12" t="s">
        <v>224</v>
      </c>
      <c r="C50" s="11" t="s">
        <v>182</v>
      </c>
      <c r="D50" s="32">
        <v>12000</v>
      </c>
      <c r="E50" s="32">
        <v>12000</v>
      </c>
      <c r="F50" s="37" t="s">
        <v>91</v>
      </c>
      <c r="G50" s="37" t="s">
        <v>91</v>
      </c>
      <c r="H50" s="37" t="s">
        <v>91</v>
      </c>
    </row>
    <row r="51" spans="1:8" s="124" customFormat="1" ht="12.75">
      <c r="A51" s="10"/>
      <c r="B51" s="12" t="s">
        <v>225</v>
      </c>
      <c r="C51" s="11" t="s">
        <v>196</v>
      </c>
      <c r="D51" s="32">
        <v>57000</v>
      </c>
      <c r="E51" s="32">
        <v>57000</v>
      </c>
      <c r="F51" s="37" t="s">
        <v>91</v>
      </c>
      <c r="G51" s="37" t="s">
        <v>91</v>
      </c>
      <c r="H51" s="37" t="s">
        <v>91</v>
      </c>
    </row>
    <row r="52" spans="1:8" s="124" customFormat="1" ht="12.75">
      <c r="A52" s="20"/>
      <c r="B52" s="93"/>
      <c r="C52" s="83" t="s">
        <v>183</v>
      </c>
      <c r="D52" s="50">
        <f>SUM(D50:D51)</f>
        <v>69000</v>
      </c>
      <c r="E52" s="50">
        <f>SUM(E50:E51)</f>
        <v>69000</v>
      </c>
      <c r="F52" s="51" t="s">
        <v>91</v>
      </c>
      <c r="G52" s="51" t="s">
        <v>91</v>
      </c>
      <c r="H52" s="51" t="s">
        <v>91</v>
      </c>
    </row>
    <row r="53" spans="1:8" s="124" customFormat="1" ht="12.75">
      <c r="A53" s="24"/>
      <c r="B53" s="98"/>
      <c r="C53" s="25" t="s">
        <v>186</v>
      </c>
      <c r="D53" s="35">
        <f>SUM(D52,D48,D40)</f>
        <v>2067700</v>
      </c>
      <c r="E53" s="35">
        <f>SUM(E52,E48,E40)</f>
        <v>2067700</v>
      </c>
      <c r="F53" s="36" t="s">
        <v>91</v>
      </c>
      <c r="G53" s="36" t="s">
        <v>91</v>
      </c>
      <c r="H53" s="36" t="s">
        <v>91</v>
      </c>
    </row>
    <row r="54" spans="1:8" s="124" customFormat="1" ht="12.75">
      <c r="A54" s="169">
        <v>75814</v>
      </c>
      <c r="B54" s="94"/>
      <c r="C54" s="46" t="s">
        <v>103</v>
      </c>
      <c r="D54" s="47"/>
      <c r="E54" s="47"/>
      <c r="F54" s="47"/>
      <c r="G54" s="47"/>
      <c r="H54" s="47"/>
    </row>
    <row r="55" spans="1:8" s="124" customFormat="1" ht="12.75">
      <c r="A55" s="168"/>
      <c r="B55" s="12" t="s">
        <v>311</v>
      </c>
      <c r="C55" s="11" t="s">
        <v>312</v>
      </c>
      <c r="D55" s="32">
        <v>10000</v>
      </c>
      <c r="E55" s="32">
        <v>10000</v>
      </c>
      <c r="F55" s="37" t="s">
        <v>91</v>
      </c>
      <c r="G55" s="37" t="s">
        <v>91</v>
      </c>
      <c r="H55" s="37" t="s">
        <v>91</v>
      </c>
    </row>
    <row r="56" spans="1:8" s="124" customFormat="1" ht="12.75">
      <c r="A56" s="24"/>
      <c r="B56" s="98"/>
      <c r="C56" s="25" t="s">
        <v>109</v>
      </c>
      <c r="D56" s="35">
        <f>SUM(D54:D55)</f>
        <v>10000</v>
      </c>
      <c r="E56" s="35">
        <f>SUM(E54:E55)</f>
        <v>10000</v>
      </c>
      <c r="F56" s="36" t="s">
        <v>91</v>
      </c>
      <c r="G56" s="36" t="s">
        <v>91</v>
      </c>
      <c r="H56" s="36" t="s">
        <v>91</v>
      </c>
    </row>
    <row r="57" spans="1:8" s="124" customFormat="1" ht="12.75">
      <c r="A57" s="42" t="s">
        <v>110</v>
      </c>
      <c r="B57" s="101"/>
      <c r="C57" s="44" t="s">
        <v>112</v>
      </c>
      <c r="D57" s="31"/>
      <c r="E57" s="31"/>
      <c r="F57" s="31"/>
      <c r="G57" s="31"/>
      <c r="H57" s="31"/>
    </row>
    <row r="58" spans="1:8" s="124" customFormat="1" ht="12.75">
      <c r="A58" s="10" t="s">
        <v>111</v>
      </c>
      <c r="B58" s="102"/>
      <c r="C58" s="14" t="s">
        <v>113</v>
      </c>
      <c r="D58" s="32"/>
      <c r="E58" s="32"/>
      <c r="F58" s="32"/>
      <c r="G58" s="32"/>
      <c r="H58" s="32"/>
    </row>
    <row r="59" spans="1:8" s="124" customFormat="1" ht="13.5" customHeight="1">
      <c r="A59" s="128"/>
      <c r="B59" s="12" t="s">
        <v>217</v>
      </c>
      <c r="C59" s="11" t="s">
        <v>190</v>
      </c>
      <c r="D59" s="32">
        <v>600</v>
      </c>
      <c r="E59" s="32">
        <v>600</v>
      </c>
      <c r="F59" s="37" t="s">
        <v>91</v>
      </c>
      <c r="G59" s="37" t="s">
        <v>91</v>
      </c>
      <c r="H59" s="37" t="s">
        <v>91</v>
      </c>
    </row>
    <row r="60" spans="1:8" s="141" customFormat="1" ht="13.5" customHeight="1">
      <c r="A60" s="136">
        <v>80195</v>
      </c>
      <c r="B60" s="137"/>
      <c r="C60" s="138" t="s">
        <v>28</v>
      </c>
      <c r="D60" s="139"/>
      <c r="E60" s="139"/>
      <c r="F60" s="140"/>
      <c r="G60" s="140"/>
      <c r="H60" s="140"/>
    </row>
    <row r="61" spans="1:8" s="143" customFormat="1" ht="13.5" customHeight="1">
      <c r="A61" s="121"/>
      <c r="B61" s="142" t="s">
        <v>217</v>
      </c>
      <c r="C61" s="11" t="s">
        <v>190</v>
      </c>
      <c r="D61" s="130">
        <v>600</v>
      </c>
      <c r="E61" s="130">
        <v>600</v>
      </c>
      <c r="F61" s="131"/>
      <c r="G61" s="131"/>
      <c r="H61" s="131"/>
    </row>
    <row r="62" spans="1:8" s="124" customFormat="1" ht="12.75">
      <c r="A62" s="24"/>
      <c r="B62" s="98"/>
      <c r="C62" s="25" t="s">
        <v>123</v>
      </c>
      <c r="D62" s="35">
        <f>SUM(D61,D59)</f>
        <v>1200</v>
      </c>
      <c r="E62" s="35">
        <f>SUM(E61,E59)</f>
        <v>1200</v>
      </c>
      <c r="F62" s="36" t="s">
        <v>91</v>
      </c>
      <c r="G62" s="36" t="s">
        <v>91</v>
      </c>
      <c r="H62" s="36" t="s">
        <v>91</v>
      </c>
    </row>
    <row r="63" spans="1:8" s="124" customFormat="1" ht="18.75">
      <c r="A63" s="27"/>
      <c r="B63" s="103"/>
      <c r="C63" s="29" t="s">
        <v>191</v>
      </c>
      <c r="D63" s="41">
        <f>SUM(D62,D56,D53,D31,D24,D16)</f>
        <v>2246400</v>
      </c>
      <c r="E63" s="41">
        <f>SUM(E62,E56,E53,E31,E24,E16)</f>
        <v>2246400</v>
      </c>
      <c r="F63" s="79" t="s">
        <v>91</v>
      </c>
      <c r="G63" s="79" t="s">
        <v>91</v>
      </c>
      <c r="H63" s="79" t="s">
        <v>91</v>
      </c>
    </row>
    <row r="67" spans="1:8" ht="12.75" customHeight="1">
      <c r="A67" s="2" t="s">
        <v>0</v>
      </c>
      <c r="B67" s="168" t="s">
        <v>1</v>
      </c>
      <c r="C67" s="168" t="s">
        <v>2</v>
      </c>
      <c r="D67" s="168" t="s">
        <v>3</v>
      </c>
      <c r="E67" s="176" t="s">
        <v>4</v>
      </c>
      <c r="F67" s="177"/>
      <c r="G67" s="177"/>
      <c r="H67" s="178"/>
    </row>
    <row r="68" spans="1:8" ht="12.75">
      <c r="A68" s="168" t="s">
        <v>5</v>
      </c>
      <c r="B68" s="172"/>
      <c r="C68" s="172"/>
      <c r="D68" s="172"/>
      <c r="E68" s="179"/>
      <c r="F68" s="180"/>
      <c r="G68" s="180"/>
      <c r="H68" s="181"/>
    </row>
    <row r="69" spans="1:8" ht="96">
      <c r="A69" s="166"/>
      <c r="B69" s="166"/>
      <c r="C69" s="166"/>
      <c r="D69" s="166"/>
      <c r="E69" s="3" t="s">
        <v>6</v>
      </c>
      <c r="F69" s="3" t="s">
        <v>7</v>
      </c>
      <c r="G69" s="3" t="s">
        <v>8</v>
      </c>
      <c r="H69" s="3" t="s">
        <v>9</v>
      </c>
    </row>
    <row r="70" spans="1:8" ht="12.75">
      <c r="A70" s="2" t="s">
        <v>10</v>
      </c>
      <c r="B70" s="2" t="s">
        <v>11</v>
      </c>
      <c r="C70" s="2" t="s">
        <v>12</v>
      </c>
      <c r="D70" s="2" t="s">
        <v>13</v>
      </c>
      <c r="E70" s="2" t="s">
        <v>14</v>
      </c>
      <c r="F70" s="2" t="s">
        <v>15</v>
      </c>
      <c r="G70" s="2" t="s">
        <v>16</v>
      </c>
      <c r="H70" s="2" t="s">
        <v>17</v>
      </c>
    </row>
    <row r="71" spans="1:8" s="124" customFormat="1" ht="12.75">
      <c r="A71" s="42" t="s">
        <v>18</v>
      </c>
      <c r="B71" s="43"/>
      <c r="C71" s="44" t="s">
        <v>21</v>
      </c>
      <c r="D71" s="31"/>
      <c r="E71" s="31"/>
      <c r="F71" s="31"/>
      <c r="G71" s="31"/>
      <c r="H71" s="31"/>
    </row>
    <row r="72" spans="1:8" s="147" customFormat="1" ht="12.75">
      <c r="A72" s="12" t="s">
        <v>19</v>
      </c>
      <c r="B72" s="12"/>
      <c r="C72" s="145" t="s">
        <v>245</v>
      </c>
      <c r="D72" s="146"/>
      <c r="E72" s="146"/>
      <c r="F72" s="146"/>
      <c r="G72" s="146"/>
      <c r="H72" s="146"/>
    </row>
    <row r="73" spans="1:8" s="124" customFormat="1" ht="12.75">
      <c r="A73" s="128"/>
      <c r="B73" s="10">
        <v>4270</v>
      </c>
      <c r="C73" s="11" t="s">
        <v>33</v>
      </c>
      <c r="D73" s="32">
        <v>10000</v>
      </c>
      <c r="E73" s="32">
        <v>10000</v>
      </c>
      <c r="F73" s="37" t="s">
        <v>91</v>
      </c>
      <c r="G73" s="37" t="s">
        <v>91</v>
      </c>
      <c r="H73" s="37" t="s">
        <v>91</v>
      </c>
    </row>
    <row r="74" spans="1:8" s="124" customFormat="1" ht="12.75">
      <c r="A74" s="94" t="s">
        <v>276</v>
      </c>
      <c r="B74" s="45"/>
      <c r="C74" s="46" t="s">
        <v>277</v>
      </c>
      <c r="D74" s="47"/>
      <c r="E74" s="47"/>
      <c r="F74" s="54"/>
      <c r="G74" s="54"/>
      <c r="H74" s="54"/>
    </row>
    <row r="75" spans="1:8" s="124" customFormat="1" ht="12.75">
      <c r="A75" s="128"/>
      <c r="B75" s="10">
        <v>6050</v>
      </c>
      <c r="C75" s="11" t="s">
        <v>200</v>
      </c>
      <c r="D75" s="22">
        <f>SUM(D77:D81)</f>
        <v>918000</v>
      </c>
      <c r="E75" s="22">
        <f>SUM(E77:E81)</f>
        <v>918000</v>
      </c>
      <c r="F75" s="53" t="s">
        <v>91</v>
      </c>
      <c r="G75" s="53" t="s">
        <v>91</v>
      </c>
      <c r="H75" s="53" t="s">
        <v>91</v>
      </c>
    </row>
    <row r="76" spans="1:8" s="124" customFormat="1" ht="12.75">
      <c r="A76" s="10"/>
      <c r="B76" s="10"/>
      <c r="C76" s="62" t="s">
        <v>215</v>
      </c>
      <c r="D76" s="32"/>
      <c r="E76" s="32"/>
      <c r="F76" s="37"/>
      <c r="G76" s="37"/>
      <c r="H76" s="37"/>
    </row>
    <row r="77" spans="1:8" s="124" customFormat="1" ht="25.5">
      <c r="A77" s="10"/>
      <c r="B77" s="12" t="s">
        <v>246</v>
      </c>
      <c r="C77" s="104" t="s">
        <v>278</v>
      </c>
      <c r="D77" s="32">
        <v>200000</v>
      </c>
      <c r="E77" s="32">
        <v>200000</v>
      </c>
      <c r="F77" s="37" t="s">
        <v>91</v>
      </c>
      <c r="G77" s="37" t="s">
        <v>91</v>
      </c>
      <c r="H77" s="37" t="s">
        <v>91</v>
      </c>
    </row>
    <row r="78" spans="1:8" s="124" customFormat="1" ht="25.5">
      <c r="A78" s="10"/>
      <c r="B78" s="12" t="s">
        <v>248</v>
      </c>
      <c r="C78" s="104" t="s">
        <v>315</v>
      </c>
      <c r="D78" s="32">
        <v>600000</v>
      </c>
      <c r="E78" s="32">
        <v>600000</v>
      </c>
      <c r="F78" s="37" t="s">
        <v>91</v>
      </c>
      <c r="G78" s="37" t="s">
        <v>91</v>
      </c>
      <c r="H78" s="37" t="s">
        <v>91</v>
      </c>
    </row>
    <row r="79" spans="1:8" s="124" customFormat="1" ht="13.5" customHeight="1">
      <c r="A79" s="10"/>
      <c r="B79" s="12" t="s">
        <v>316</v>
      </c>
      <c r="C79" s="104" t="s">
        <v>317</v>
      </c>
      <c r="D79" s="32">
        <v>50000</v>
      </c>
      <c r="E79" s="32">
        <v>50000</v>
      </c>
      <c r="F79" s="37" t="s">
        <v>91</v>
      </c>
      <c r="G79" s="37" t="s">
        <v>91</v>
      </c>
      <c r="H79" s="37" t="s">
        <v>91</v>
      </c>
    </row>
    <row r="80" spans="1:8" s="124" customFormat="1" ht="13.5" customHeight="1">
      <c r="A80" s="10"/>
      <c r="B80" s="12" t="s">
        <v>340</v>
      </c>
      <c r="C80" s="104" t="s">
        <v>343</v>
      </c>
      <c r="D80" s="32">
        <v>50000</v>
      </c>
      <c r="E80" s="32">
        <v>50000</v>
      </c>
      <c r="F80" s="37"/>
      <c r="G80" s="37"/>
      <c r="H80" s="37"/>
    </row>
    <row r="81" spans="1:8" s="124" customFormat="1" ht="13.5" customHeight="1">
      <c r="A81" s="10"/>
      <c r="B81" s="12" t="s">
        <v>342</v>
      </c>
      <c r="C81" s="104" t="s">
        <v>341</v>
      </c>
      <c r="D81" s="32">
        <v>18000</v>
      </c>
      <c r="E81" s="32">
        <v>18000</v>
      </c>
      <c r="F81" s="37"/>
      <c r="G81" s="37"/>
      <c r="H81" s="37"/>
    </row>
    <row r="82" spans="1:8" s="124" customFormat="1" ht="12.75">
      <c r="A82" s="171" t="s">
        <v>23</v>
      </c>
      <c r="B82" s="56"/>
      <c r="C82" s="46" t="s">
        <v>25</v>
      </c>
      <c r="D82" s="47"/>
      <c r="E82" s="47"/>
      <c r="F82" s="54"/>
      <c r="G82" s="54"/>
      <c r="H82" s="54"/>
    </row>
    <row r="83" spans="1:8" s="124" customFormat="1" ht="25.5">
      <c r="A83" s="175"/>
      <c r="B83" s="20" t="s">
        <v>24</v>
      </c>
      <c r="C83" s="21" t="s">
        <v>26</v>
      </c>
      <c r="D83" s="22">
        <v>12600</v>
      </c>
      <c r="E83" s="22">
        <v>12600</v>
      </c>
      <c r="F83" s="53" t="s">
        <v>91</v>
      </c>
      <c r="G83" s="53" t="s">
        <v>91</v>
      </c>
      <c r="H83" s="53" t="s">
        <v>91</v>
      </c>
    </row>
    <row r="84" spans="1:8" s="124" customFormat="1" ht="12.75">
      <c r="A84" s="24"/>
      <c r="B84" s="26"/>
      <c r="C84" s="25" t="s">
        <v>29</v>
      </c>
      <c r="D84" s="35">
        <f>SUM(D73,D75,D83)</f>
        <v>940600</v>
      </c>
      <c r="E84" s="35">
        <f>SUM(E73,E75,E83)</f>
        <v>940600</v>
      </c>
      <c r="F84" s="36" t="s">
        <v>91</v>
      </c>
      <c r="G84" s="36" t="s">
        <v>91</v>
      </c>
      <c r="H84" s="36" t="s">
        <v>91</v>
      </c>
    </row>
    <row r="85" spans="1:8" s="124" customFormat="1" ht="12.75">
      <c r="A85" s="42" t="s">
        <v>30</v>
      </c>
      <c r="B85" s="43"/>
      <c r="C85" s="44" t="s">
        <v>31</v>
      </c>
      <c r="D85" s="32"/>
      <c r="E85" s="32"/>
      <c r="F85" s="32"/>
      <c r="G85" s="32"/>
      <c r="H85" s="32"/>
    </row>
    <row r="86" spans="1:8" s="124" customFormat="1" ht="12.75">
      <c r="A86" s="121">
        <v>60014</v>
      </c>
      <c r="B86" s="10"/>
      <c r="C86" s="14" t="s">
        <v>319</v>
      </c>
      <c r="D86" s="32"/>
      <c r="E86" s="32"/>
      <c r="F86" s="32"/>
      <c r="G86" s="32"/>
      <c r="H86" s="32"/>
    </row>
    <row r="87" spans="1:8" s="124" customFormat="1" ht="38.25">
      <c r="A87" s="10"/>
      <c r="B87" s="12" t="s">
        <v>221</v>
      </c>
      <c r="C87" s="104" t="s">
        <v>337</v>
      </c>
      <c r="D87" s="32">
        <v>50000</v>
      </c>
      <c r="E87" s="37" t="s">
        <v>91</v>
      </c>
      <c r="F87" s="37" t="s">
        <v>91</v>
      </c>
      <c r="G87" s="37" t="s">
        <v>91</v>
      </c>
      <c r="H87" s="38">
        <v>50000</v>
      </c>
    </row>
    <row r="88" spans="1:8" s="150" customFormat="1" ht="12.75">
      <c r="A88" s="171">
        <v>60016</v>
      </c>
      <c r="B88" s="45"/>
      <c r="C88" s="46" t="s">
        <v>32</v>
      </c>
      <c r="D88" s="47"/>
      <c r="E88" s="47"/>
      <c r="F88" s="47"/>
      <c r="G88" s="47"/>
      <c r="H88" s="47"/>
    </row>
    <row r="89" spans="1:8" s="124" customFormat="1" ht="12.75">
      <c r="A89" s="172"/>
      <c r="B89" s="10">
        <v>4270</v>
      </c>
      <c r="C89" s="11" t="s">
        <v>33</v>
      </c>
      <c r="D89" s="32">
        <v>64078</v>
      </c>
      <c r="E89" s="32">
        <v>64078</v>
      </c>
      <c r="F89" s="37" t="s">
        <v>91</v>
      </c>
      <c r="G89" s="37" t="s">
        <v>91</v>
      </c>
      <c r="H89" s="37" t="s">
        <v>91</v>
      </c>
    </row>
    <row r="90" spans="1:8" s="124" customFormat="1" ht="12.75">
      <c r="A90" s="10"/>
      <c r="B90" s="10">
        <v>4300</v>
      </c>
      <c r="C90" s="11" t="s">
        <v>328</v>
      </c>
      <c r="D90" s="32">
        <v>10000</v>
      </c>
      <c r="E90" s="32">
        <v>10000</v>
      </c>
      <c r="F90" s="37" t="s">
        <v>91</v>
      </c>
      <c r="G90" s="37" t="s">
        <v>91</v>
      </c>
      <c r="H90" s="37" t="s">
        <v>91</v>
      </c>
    </row>
    <row r="91" spans="1:8" s="124" customFormat="1" ht="12.75">
      <c r="A91" s="128"/>
      <c r="B91" s="10">
        <v>6050</v>
      </c>
      <c r="C91" s="11" t="s">
        <v>200</v>
      </c>
      <c r="D91" s="22">
        <f>SUM(D93)</f>
        <v>50000</v>
      </c>
      <c r="E91" s="22">
        <f>SUM(E93)</f>
        <v>50000</v>
      </c>
      <c r="F91" s="53" t="s">
        <v>91</v>
      </c>
      <c r="G91" s="53" t="s">
        <v>91</v>
      </c>
      <c r="H91" s="53" t="s">
        <v>91</v>
      </c>
    </row>
    <row r="92" spans="1:8" s="124" customFormat="1" ht="12.75">
      <c r="A92" s="10"/>
      <c r="B92" s="10"/>
      <c r="C92" s="62" t="s">
        <v>215</v>
      </c>
      <c r="D92" s="32"/>
      <c r="E92" s="32"/>
      <c r="F92" s="37"/>
      <c r="G92" s="37"/>
      <c r="H92" s="37"/>
    </row>
    <row r="93" spans="1:8" s="124" customFormat="1" ht="25.5">
      <c r="A93" s="10"/>
      <c r="B93" s="12" t="s">
        <v>246</v>
      </c>
      <c r="C93" s="104" t="s">
        <v>318</v>
      </c>
      <c r="D93" s="32">
        <v>50000</v>
      </c>
      <c r="E93" s="32">
        <v>50000</v>
      </c>
      <c r="F93" s="37" t="s">
        <v>91</v>
      </c>
      <c r="G93" s="37" t="s">
        <v>91</v>
      </c>
      <c r="H93" s="37" t="s">
        <v>91</v>
      </c>
    </row>
    <row r="94" spans="1:8" s="124" customFormat="1" ht="12.75">
      <c r="A94" s="8"/>
      <c r="B94" s="81"/>
      <c r="C94" s="110" t="s">
        <v>34</v>
      </c>
      <c r="D94" s="47">
        <f>SUM(D89:D91)</f>
        <v>124078</v>
      </c>
      <c r="E94" s="47">
        <f>SUM(E89:E91)</f>
        <v>124078</v>
      </c>
      <c r="F94" s="54" t="s">
        <v>91</v>
      </c>
      <c r="G94" s="54" t="s">
        <v>91</v>
      </c>
      <c r="H94" s="54" t="s">
        <v>91</v>
      </c>
    </row>
    <row r="95" spans="1:8" s="124" customFormat="1" ht="12.75">
      <c r="A95" s="60"/>
      <c r="B95" s="61"/>
      <c r="C95" s="25" t="s">
        <v>35</v>
      </c>
      <c r="D95" s="35">
        <f>SUM(D94,D87)</f>
        <v>174078</v>
      </c>
      <c r="E95" s="35">
        <f>SUM(E94,E87)</f>
        <v>124078</v>
      </c>
      <c r="F95" s="36" t="s">
        <v>91</v>
      </c>
      <c r="G95" s="36" t="s">
        <v>91</v>
      </c>
      <c r="H95" s="160">
        <f>SUM(H87)</f>
        <v>50000</v>
      </c>
    </row>
    <row r="96" spans="1:8" s="124" customFormat="1" ht="12.75">
      <c r="A96" s="42">
        <v>630</v>
      </c>
      <c r="B96" s="43"/>
      <c r="C96" s="44" t="s">
        <v>279</v>
      </c>
      <c r="D96" s="32"/>
      <c r="E96" s="32"/>
      <c r="F96" s="32"/>
      <c r="G96" s="32"/>
      <c r="H96" s="32"/>
    </row>
    <row r="97" spans="1:8" s="124" customFormat="1" ht="12.75">
      <c r="A97" s="172">
        <v>63095</v>
      </c>
      <c r="B97" s="10"/>
      <c r="C97" s="14" t="s">
        <v>28</v>
      </c>
      <c r="D97" s="32"/>
      <c r="E97" s="32"/>
      <c r="F97" s="32"/>
      <c r="G97" s="32"/>
      <c r="H97" s="32"/>
    </row>
    <row r="98" spans="1:8" s="124" customFormat="1" ht="12.75">
      <c r="A98" s="172"/>
      <c r="B98" s="10">
        <v>4300</v>
      </c>
      <c r="C98" s="11" t="s">
        <v>22</v>
      </c>
      <c r="D98" s="32">
        <v>10000</v>
      </c>
      <c r="E98" s="32">
        <v>10000</v>
      </c>
      <c r="F98" s="37" t="s">
        <v>91</v>
      </c>
      <c r="G98" s="37" t="s">
        <v>91</v>
      </c>
      <c r="H98" s="37" t="s">
        <v>91</v>
      </c>
    </row>
    <row r="99" spans="1:8" s="124" customFormat="1" ht="12.75">
      <c r="A99" s="60"/>
      <c r="B99" s="61"/>
      <c r="C99" s="25" t="s">
        <v>336</v>
      </c>
      <c r="D99" s="35">
        <f>SUM(D98)</f>
        <v>10000</v>
      </c>
      <c r="E99" s="35">
        <f>SUM(E98)</f>
        <v>10000</v>
      </c>
      <c r="F99" s="36" t="s">
        <v>91</v>
      </c>
      <c r="G99" s="36" t="s">
        <v>91</v>
      </c>
      <c r="H99" s="36" t="s">
        <v>91</v>
      </c>
    </row>
    <row r="100" spans="1:8" s="124" customFormat="1" ht="12.75">
      <c r="A100" s="42" t="s">
        <v>36</v>
      </c>
      <c r="B100" s="43"/>
      <c r="C100" s="44" t="s">
        <v>39</v>
      </c>
      <c r="D100" s="32"/>
      <c r="E100" s="32"/>
      <c r="F100" s="32"/>
      <c r="G100" s="32"/>
      <c r="H100" s="32"/>
    </row>
    <row r="101" spans="1:8" s="124" customFormat="1" ht="12.75">
      <c r="A101" s="10" t="s">
        <v>37</v>
      </c>
      <c r="B101" s="10"/>
      <c r="C101" s="14" t="s">
        <v>40</v>
      </c>
      <c r="D101" s="32"/>
      <c r="E101" s="32"/>
      <c r="F101" s="32"/>
      <c r="G101" s="32"/>
      <c r="H101" s="32"/>
    </row>
    <row r="102" spans="1:8" s="124" customFormat="1" ht="12.75">
      <c r="A102" s="128"/>
      <c r="B102" s="10">
        <v>4300</v>
      </c>
      <c r="C102" s="11" t="s">
        <v>22</v>
      </c>
      <c r="D102" s="32">
        <v>42000</v>
      </c>
      <c r="E102" s="32">
        <v>42000</v>
      </c>
      <c r="F102" s="37" t="s">
        <v>91</v>
      </c>
      <c r="G102" s="37" t="s">
        <v>91</v>
      </c>
      <c r="H102" s="37" t="s">
        <v>91</v>
      </c>
    </row>
    <row r="103" spans="1:8" s="124" customFormat="1" ht="12.75">
      <c r="A103" s="159"/>
      <c r="B103" s="10">
        <v>6050</v>
      </c>
      <c r="C103" s="11" t="s">
        <v>200</v>
      </c>
      <c r="D103" s="22">
        <f>SUM(D105:D106)</f>
        <v>144573</v>
      </c>
      <c r="E103" s="22">
        <f>SUM(E105:E106)</f>
        <v>144573</v>
      </c>
      <c r="F103" s="53" t="s">
        <v>91</v>
      </c>
      <c r="G103" s="53" t="s">
        <v>91</v>
      </c>
      <c r="H103" s="53" t="s">
        <v>91</v>
      </c>
    </row>
    <row r="104" spans="1:8" s="124" customFormat="1" ht="12.75">
      <c r="A104" s="10"/>
      <c r="B104" s="10"/>
      <c r="C104" s="62" t="s">
        <v>215</v>
      </c>
      <c r="D104" s="32"/>
      <c r="E104" s="32"/>
      <c r="F104" s="37"/>
      <c r="G104" s="37"/>
      <c r="H104" s="37"/>
    </row>
    <row r="105" spans="1:8" s="124" customFormat="1" ht="25.5">
      <c r="A105" s="10"/>
      <c r="B105" s="12" t="s">
        <v>246</v>
      </c>
      <c r="C105" s="104" t="s">
        <v>335</v>
      </c>
      <c r="D105" s="32">
        <v>50000</v>
      </c>
      <c r="E105" s="32">
        <v>50000</v>
      </c>
      <c r="F105" s="37" t="s">
        <v>91</v>
      </c>
      <c r="G105" s="37" t="s">
        <v>91</v>
      </c>
      <c r="H105" s="37" t="s">
        <v>91</v>
      </c>
    </row>
    <row r="106" spans="1:8" s="124" customFormat="1" ht="25.5">
      <c r="A106" s="10"/>
      <c r="B106" s="55" t="s">
        <v>248</v>
      </c>
      <c r="C106" s="104" t="s">
        <v>347</v>
      </c>
      <c r="D106" s="32">
        <v>94573</v>
      </c>
      <c r="E106" s="32">
        <v>94573</v>
      </c>
      <c r="F106" s="37" t="s">
        <v>91</v>
      </c>
      <c r="G106" s="37" t="s">
        <v>91</v>
      </c>
      <c r="H106" s="37" t="s">
        <v>91</v>
      </c>
    </row>
    <row r="107" spans="1:8" s="124" customFormat="1" ht="12.75">
      <c r="A107" s="20"/>
      <c r="B107" s="84"/>
      <c r="C107" s="111" t="s">
        <v>42</v>
      </c>
      <c r="D107" s="50">
        <f>SUM(D102:D103)</f>
        <v>186573</v>
      </c>
      <c r="E107" s="50">
        <f>SUM(E102:E103)</f>
        <v>186573</v>
      </c>
      <c r="F107" s="51" t="s">
        <v>91</v>
      </c>
      <c r="G107" s="51" t="s">
        <v>91</v>
      </c>
      <c r="H107" s="51" t="s">
        <v>91</v>
      </c>
    </row>
    <row r="108" spans="1:8" s="124" customFormat="1" ht="12.75">
      <c r="A108" s="60"/>
      <c r="B108" s="61"/>
      <c r="C108" s="25" t="s">
        <v>43</v>
      </c>
      <c r="D108" s="35">
        <f>SUM(D107)</f>
        <v>186573</v>
      </c>
      <c r="E108" s="35">
        <f>SUM(E107)</f>
        <v>186573</v>
      </c>
      <c r="F108" s="36" t="s">
        <v>91</v>
      </c>
      <c r="G108" s="36" t="s">
        <v>91</v>
      </c>
      <c r="H108" s="36" t="s">
        <v>91</v>
      </c>
    </row>
    <row r="109" spans="1:8" s="124" customFormat="1" ht="12.75">
      <c r="A109" s="42" t="s">
        <v>44</v>
      </c>
      <c r="B109" s="43"/>
      <c r="C109" s="44" t="s">
        <v>45</v>
      </c>
      <c r="D109" s="32"/>
      <c r="E109" s="32"/>
      <c r="F109" s="32"/>
      <c r="G109" s="32"/>
      <c r="H109" s="32"/>
    </row>
    <row r="110" spans="1:8" s="124" customFormat="1" ht="12.75">
      <c r="A110" s="10">
        <v>71004</v>
      </c>
      <c r="B110" s="10"/>
      <c r="C110" s="14" t="s">
        <v>280</v>
      </c>
      <c r="D110" s="32"/>
      <c r="E110" s="32"/>
      <c r="F110" s="32"/>
      <c r="G110" s="32"/>
      <c r="H110" s="32"/>
    </row>
    <row r="111" spans="1:8" s="124" customFormat="1" ht="12.75">
      <c r="A111" s="128"/>
      <c r="B111" s="10" t="s">
        <v>20</v>
      </c>
      <c r="C111" s="11" t="s">
        <v>22</v>
      </c>
      <c r="D111" s="32">
        <v>235300</v>
      </c>
      <c r="E111" s="32">
        <v>235300</v>
      </c>
      <c r="F111" s="37" t="s">
        <v>91</v>
      </c>
      <c r="G111" s="37" t="s">
        <v>91</v>
      </c>
      <c r="H111" s="37" t="s">
        <v>91</v>
      </c>
    </row>
    <row r="112" spans="1:8" s="124" customFormat="1" ht="12.75">
      <c r="A112" s="60"/>
      <c r="B112" s="61"/>
      <c r="C112" s="25" t="s">
        <v>46</v>
      </c>
      <c r="D112" s="35">
        <f>SUM(D111:D111)</f>
        <v>235300</v>
      </c>
      <c r="E112" s="35">
        <f>SUM(E111:E111)</f>
        <v>235300</v>
      </c>
      <c r="F112" s="36" t="s">
        <v>91</v>
      </c>
      <c r="G112" s="36" t="s">
        <v>91</v>
      </c>
      <c r="H112" s="36" t="s">
        <v>91</v>
      </c>
    </row>
    <row r="113" spans="1:8" s="124" customFormat="1" ht="12.75">
      <c r="A113" s="42" t="s">
        <v>47</v>
      </c>
      <c r="B113" s="43"/>
      <c r="C113" s="44" t="s">
        <v>52</v>
      </c>
      <c r="D113" s="32"/>
      <c r="E113" s="32"/>
      <c r="F113" s="32"/>
      <c r="G113" s="32"/>
      <c r="H113" s="32"/>
    </row>
    <row r="114" spans="1:8" s="124" customFormat="1" ht="12.75">
      <c r="A114" s="10" t="s">
        <v>48</v>
      </c>
      <c r="B114" s="10"/>
      <c r="C114" s="14" t="s">
        <v>53</v>
      </c>
      <c r="D114" s="32"/>
      <c r="E114" s="32"/>
      <c r="F114" s="32"/>
      <c r="G114" s="32"/>
      <c r="H114" s="32"/>
    </row>
    <row r="115" spans="1:8" s="124" customFormat="1" ht="12.75">
      <c r="A115" s="128"/>
      <c r="B115" s="10" t="s">
        <v>49</v>
      </c>
      <c r="C115" s="11" t="s">
        <v>54</v>
      </c>
      <c r="D115" s="32">
        <v>39285</v>
      </c>
      <c r="E115" s="37" t="s">
        <v>91</v>
      </c>
      <c r="F115" s="32">
        <v>39285</v>
      </c>
      <c r="G115" s="37" t="s">
        <v>91</v>
      </c>
      <c r="H115" s="37" t="s">
        <v>91</v>
      </c>
    </row>
    <row r="116" spans="1:8" s="124" customFormat="1" ht="12.75">
      <c r="A116" s="128"/>
      <c r="B116" s="10">
        <v>4040</v>
      </c>
      <c r="C116" s="11" t="s">
        <v>275</v>
      </c>
      <c r="D116" s="32">
        <v>3100</v>
      </c>
      <c r="E116" s="37" t="s">
        <v>91</v>
      </c>
      <c r="F116" s="32">
        <v>3100</v>
      </c>
      <c r="G116" s="37" t="s">
        <v>91</v>
      </c>
      <c r="H116" s="37" t="s">
        <v>91</v>
      </c>
    </row>
    <row r="117" spans="1:8" s="124" customFormat="1" ht="12.75">
      <c r="A117" s="128"/>
      <c r="B117" s="10" t="s">
        <v>50</v>
      </c>
      <c r="C117" s="11" t="s">
        <v>204</v>
      </c>
      <c r="D117" s="32">
        <v>7301</v>
      </c>
      <c r="E117" s="37" t="s">
        <v>91</v>
      </c>
      <c r="F117" s="32">
        <v>7301</v>
      </c>
      <c r="G117" s="37" t="s">
        <v>91</v>
      </c>
      <c r="H117" s="37" t="s">
        <v>91</v>
      </c>
    </row>
    <row r="118" spans="1:8" s="124" customFormat="1" ht="12.75">
      <c r="A118" s="128"/>
      <c r="B118" s="10" t="s">
        <v>51</v>
      </c>
      <c r="C118" s="11" t="s">
        <v>264</v>
      </c>
      <c r="D118" s="32">
        <v>1040</v>
      </c>
      <c r="E118" s="37" t="s">
        <v>91</v>
      </c>
      <c r="F118" s="32">
        <v>1040</v>
      </c>
      <c r="G118" s="37" t="s">
        <v>91</v>
      </c>
      <c r="H118" s="37" t="s">
        <v>91</v>
      </c>
    </row>
    <row r="119" spans="1:8" s="124" customFormat="1" ht="12.75">
      <c r="A119" s="128"/>
      <c r="B119" s="10" t="s">
        <v>27</v>
      </c>
      <c r="C119" s="11" t="s">
        <v>70</v>
      </c>
      <c r="D119" s="32">
        <v>6000</v>
      </c>
      <c r="E119" s="37" t="s">
        <v>91</v>
      </c>
      <c r="F119" s="32">
        <v>6000</v>
      </c>
      <c r="G119" s="37" t="s">
        <v>91</v>
      </c>
      <c r="H119" s="37" t="s">
        <v>91</v>
      </c>
    </row>
    <row r="120" spans="1:8" s="124" customFormat="1" ht="12.75">
      <c r="A120" s="128"/>
      <c r="B120" s="10">
        <v>4300</v>
      </c>
      <c r="C120" s="62" t="s">
        <v>22</v>
      </c>
      <c r="D120" s="32">
        <v>5900</v>
      </c>
      <c r="E120" s="37" t="s">
        <v>91</v>
      </c>
      <c r="F120" s="32">
        <v>5900</v>
      </c>
      <c r="G120" s="37" t="s">
        <v>91</v>
      </c>
      <c r="H120" s="37" t="s">
        <v>91</v>
      </c>
    </row>
    <row r="121" spans="1:8" s="124" customFormat="1" ht="12.75">
      <c r="A121" s="128"/>
      <c r="B121" s="10">
        <v>4440</v>
      </c>
      <c r="C121" s="62" t="s">
        <v>72</v>
      </c>
      <c r="D121" s="32">
        <v>1074</v>
      </c>
      <c r="E121" s="37" t="s">
        <v>91</v>
      </c>
      <c r="F121" s="32">
        <v>1074</v>
      </c>
      <c r="G121" s="37" t="s">
        <v>91</v>
      </c>
      <c r="H121" s="37" t="s">
        <v>91</v>
      </c>
    </row>
    <row r="122" spans="1:8" s="124" customFormat="1" ht="12.75">
      <c r="A122" s="20"/>
      <c r="B122" s="84"/>
      <c r="C122" s="111" t="s">
        <v>55</v>
      </c>
      <c r="D122" s="50">
        <f>SUM(D115:D121)</f>
        <v>63700</v>
      </c>
      <c r="E122" s="51" t="s">
        <v>91</v>
      </c>
      <c r="F122" s="50">
        <f>SUM(F115:F121)</f>
        <v>63700</v>
      </c>
      <c r="G122" s="51" t="s">
        <v>91</v>
      </c>
      <c r="H122" s="51" t="s">
        <v>91</v>
      </c>
    </row>
    <row r="123" spans="1:8" s="124" customFormat="1" ht="12.75">
      <c r="A123" s="10" t="s">
        <v>56</v>
      </c>
      <c r="B123" s="10"/>
      <c r="C123" s="14" t="s">
        <v>57</v>
      </c>
      <c r="D123" s="32"/>
      <c r="E123" s="32"/>
      <c r="F123" s="32"/>
      <c r="G123" s="32"/>
      <c r="H123" s="32"/>
    </row>
    <row r="124" spans="1:8" s="124" customFormat="1" ht="12.75">
      <c r="A124" s="10"/>
      <c r="B124" s="10" t="s">
        <v>49</v>
      </c>
      <c r="C124" s="11" t="s">
        <v>54</v>
      </c>
      <c r="D124" s="32">
        <v>4620</v>
      </c>
      <c r="E124" s="37" t="s">
        <v>91</v>
      </c>
      <c r="F124" s="37" t="s">
        <v>91</v>
      </c>
      <c r="G124" s="37" t="s">
        <v>91</v>
      </c>
      <c r="H124" s="32">
        <v>4620</v>
      </c>
    </row>
    <row r="125" spans="1:8" s="135" customFormat="1" ht="12.75">
      <c r="A125" s="10"/>
      <c r="B125" s="10" t="s">
        <v>50</v>
      </c>
      <c r="C125" s="11" t="s">
        <v>261</v>
      </c>
      <c r="D125" s="32">
        <v>796</v>
      </c>
      <c r="E125" s="37" t="s">
        <v>91</v>
      </c>
      <c r="F125" s="37" t="s">
        <v>91</v>
      </c>
      <c r="G125" s="37" t="s">
        <v>91</v>
      </c>
      <c r="H125" s="32">
        <v>796</v>
      </c>
    </row>
    <row r="126" spans="1:8" s="124" customFormat="1" ht="12.75" customHeight="1">
      <c r="A126" s="10"/>
      <c r="B126" s="10" t="s">
        <v>51</v>
      </c>
      <c r="C126" s="11" t="s">
        <v>262</v>
      </c>
      <c r="D126" s="32">
        <v>114</v>
      </c>
      <c r="E126" s="37" t="s">
        <v>91</v>
      </c>
      <c r="F126" s="37" t="s">
        <v>91</v>
      </c>
      <c r="G126" s="37" t="s">
        <v>91</v>
      </c>
      <c r="H126" s="32">
        <v>114</v>
      </c>
    </row>
    <row r="127" spans="1:8" s="124" customFormat="1" ht="12.75" customHeight="1">
      <c r="A127" s="10"/>
      <c r="B127" s="10">
        <v>4210</v>
      </c>
      <c r="C127" s="62" t="s">
        <v>70</v>
      </c>
      <c r="D127" s="32">
        <v>1300</v>
      </c>
      <c r="E127" s="37" t="s">
        <v>91</v>
      </c>
      <c r="F127" s="37" t="s">
        <v>91</v>
      </c>
      <c r="G127" s="37" t="s">
        <v>91</v>
      </c>
      <c r="H127" s="32">
        <v>1300</v>
      </c>
    </row>
    <row r="128" spans="1:8" s="124" customFormat="1" ht="12.75" customHeight="1">
      <c r="A128" s="10"/>
      <c r="B128" s="20">
        <v>4300</v>
      </c>
      <c r="C128" s="62" t="s">
        <v>22</v>
      </c>
      <c r="D128" s="32">
        <v>1970</v>
      </c>
      <c r="E128" s="37" t="s">
        <v>91</v>
      </c>
      <c r="F128" s="37" t="s">
        <v>91</v>
      </c>
      <c r="G128" s="37" t="s">
        <v>91</v>
      </c>
      <c r="H128" s="32">
        <v>1970</v>
      </c>
    </row>
    <row r="129" spans="1:8" s="124" customFormat="1" ht="12.75">
      <c r="A129" s="20"/>
      <c r="B129" s="84"/>
      <c r="C129" s="111" t="s">
        <v>58</v>
      </c>
      <c r="D129" s="50">
        <f>SUM(D124:D128)</f>
        <v>8800</v>
      </c>
      <c r="E129" s="51" t="s">
        <v>91</v>
      </c>
      <c r="F129" s="51" t="s">
        <v>91</v>
      </c>
      <c r="G129" s="51" t="s">
        <v>91</v>
      </c>
      <c r="H129" s="50">
        <f>SUM(H124:H128)</f>
        <v>8800</v>
      </c>
    </row>
    <row r="130" spans="1:8" s="124" customFormat="1" ht="12.75">
      <c r="A130" s="172" t="s">
        <v>59</v>
      </c>
      <c r="B130" s="10"/>
      <c r="C130" s="14" t="s">
        <v>249</v>
      </c>
      <c r="D130" s="32"/>
      <c r="E130" s="32"/>
      <c r="F130" s="32"/>
      <c r="G130" s="32"/>
      <c r="H130" s="32"/>
    </row>
    <row r="131" spans="1:8" s="124" customFormat="1" ht="12.75">
      <c r="A131" s="172"/>
      <c r="B131" s="10" t="s">
        <v>60</v>
      </c>
      <c r="C131" s="11" t="s">
        <v>62</v>
      </c>
      <c r="D131" s="32">
        <v>50500</v>
      </c>
      <c r="E131" s="32">
        <v>50500</v>
      </c>
      <c r="F131" s="37" t="s">
        <v>91</v>
      </c>
      <c r="G131" s="37" t="s">
        <v>91</v>
      </c>
      <c r="H131" s="37" t="s">
        <v>91</v>
      </c>
    </row>
    <row r="132" spans="1:8" s="124" customFormat="1" ht="12.75" customHeight="1">
      <c r="A132" s="172"/>
      <c r="B132" s="10" t="s">
        <v>27</v>
      </c>
      <c r="C132" s="11" t="s">
        <v>70</v>
      </c>
      <c r="D132" s="65">
        <v>10000</v>
      </c>
      <c r="E132" s="65">
        <v>10000</v>
      </c>
      <c r="F132" s="66" t="s">
        <v>91</v>
      </c>
      <c r="G132" s="66" t="s">
        <v>91</v>
      </c>
      <c r="H132" s="66" t="s">
        <v>91</v>
      </c>
    </row>
    <row r="133" spans="1:8" s="124" customFormat="1" ht="12.75" customHeight="1">
      <c r="A133" s="172"/>
      <c r="B133" s="10">
        <v>4270</v>
      </c>
      <c r="C133" s="11" t="s">
        <v>33</v>
      </c>
      <c r="D133" s="65">
        <v>5000</v>
      </c>
      <c r="E133" s="65">
        <v>5000</v>
      </c>
      <c r="F133" s="66"/>
      <c r="G133" s="66"/>
      <c r="H133" s="66"/>
    </row>
    <row r="134" spans="1:8" s="124" customFormat="1" ht="12.75">
      <c r="A134" s="172"/>
      <c r="B134" s="10" t="s">
        <v>20</v>
      </c>
      <c r="C134" s="11" t="s">
        <v>22</v>
      </c>
      <c r="D134" s="32">
        <v>8000</v>
      </c>
      <c r="E134" s="32">
        <v>8000</v>
      </c>
      <c r="F134" s="37" t="s">
        <v>91</v>
      </c>
      <c r="G134" s="37" t="s">
        <v>91</v>
      </c>
      <c r="H134" s="37" t="s">
        <v>91</v>
      </c>
    </row>
    <row r="135" spans="1:8" s="124" customFormat="1" ht="12.75">
      <c r="A135" s="172"/>
      <c r="B135" s="10" t="s">
        <v>61</v>
      </c>
      <c r="C135" s="11" t="s">
        <v>63</v>
      </c>
      <c r="D135" s="32">
        <v>2740</v>
      </c>
      <c r="E135" s="32">
        <v>2740</v>
      </c>
      <c r="F135" s="37" t="s">
        <v>91</v>
      </c>
      <c r="G135" s="37" t="s">
        <v>91</v>
      </c>
      <c r="H135" s="37" t="s">
        <v>91</v>
      </c>
    </row>
    <row r="136" spans="1:8" s="124" customFormat="1" ht="12.75">
      <c r="A136" s="20"/>
      <c r="B136" s="84"/>
      <c r="C136" s="111" t="s">
        <v>64</v>
      </c>
      <c r="D136" s="50">
        <f>SUM(D131:D135)</f>
        <v>76240</v>
      </c>
      <c r="E136" s="50">
        <f>SUM(E131:E135)</f>
        <v>76240</v>
      </c>
      <c r="F136" s="51" t="s">
        <v>91</v>
      </c>
      <c r="G136" s="51" t="s">
        <v>91</v>
      </c>
      <c r="H136" s="51" t="s">
        <v>91</v>
      </c>
    </row>
    <row r="137" spans="1:8" s="124" customFormat="1" ht="13.5" customHeight="1">
      <c r="A137" s="172" t="s">
        <v>65</v>
      </c>
      <c r="B137" s="10"/>
      <c r="C137" s="14" t="s">
        <v>243</v>
      </c>
      <c r="D137" s="32"/>
      <c r="E137" s="32"/>
      <c r="F137" s="32"/>
      <c r="G137" s="32"/>
      <c r="H137" s="32"/>
    </row>
    <row r="138" spans="1:8" s="124" customFormat="1" ht="13.5" customHeight="1">
      <c r="A138" s="172"/>
      <c r="B138" s="10">
        <v>3020</v>
      </c>
      <c r="C138" s="11" t="s">
        <v>68</v>
      </c>
      <c r="D138" s="32">
        <v>1000</v>
      </c>
      <c r="E138" s="32">
        <v>1000</v>
      </c>
      <c r="F138" s="37" t="s">
        <v>91</v>
      </c>
      <c r="G138" s="37" t="s">
        <v>91</v>
      </c>
      <c r="H138" s="37" t="s">
        <v>91</v>
      </c>
    </row>
    <row r="139" spans="1:8" s="124" customFormat="1" ht="12.75">
      <c r="A139" s="172"/>
      <c r="B139" s="10" t="s">
        <v>49</v>
      </c>
      <c r="C139" s="11" t="s">
        <v>255</v>
      </c>
      <c r="D139" s="32">
        <v>529800</v>
      </c>
      <c r="E139" s="32">
        <v>529800</v>
      </c>
      <c r="F139" s="37" t="s">
        <v>91</v>
      </c>
      <c r="G139" s="37" t="s">
        <v>91</v>
      </c>
      <c r="H139" s="37" t="s">
        <v>91</v>
      </c>
    </row>
    <row r="140" spans="1:8" s="124" customFormat="1" ht="12.75">
      <c r="A140" s="172"/>
      <c r="B140" s="10" t="s">
        <v>67</v>
      </c>
      <c r="C140" s="11" t="s">
        <v>69</v>
      </c>
      <c r="D140" s="32">
        <v>39500</v>
      </c>
      <c r="E140" s="32">
        <v>39500</v>
      </c>
      <c r="F140" s="37" t="s">
        <v>91</v>
      </c>
      <c r="G140" s="37" t="s">
        <v>91</v>
      </c>
      <c r="H140" s="37" t="s">
        <v>91</v>
      </c>
    </row>
    <row r="141" spans="1:8" s="124" customFormat="1" ht="12.75">
      <c r="A141" s="172"/>
      <c r="B141" s="10" t="s">
        <v>50</v>
      </c>
      <c r="C141" s="11" t="s">
        <v>250</v>
      </c>
      <c r="D141" s="32">
        <v>92500</v>
      </c>
      <c r="E141" s="32">
        <v>92500</v>
      </c>
      <c r="F141" s="37" t="s">
        <v>91</v>
      </c>
      <c r="G141" s="37" t="s">
        <v>91</v>
      </c>
      <c r="H141" s="37" t="s">
        <v>91</v>
      </c>
    </row>
    <row r="142" spans="1:8" s="124" customFormat="1" ht="12.75">
      <c r="A142" s="10"/>
      <c r="B142" s="12" t="s">
        <v>51</v>
      </c>
      <c r="C142" s="11" t="s">
        <v>258</v>
      </c>
      <c r="D142" s="32">
        <v>13250</v>
      </c>
      <c r="E142" s="32">
        <v>13250</v>
      </c>
      <c r="F142" s="37" t="s">
        <v>91</v>
      </c>
      <c r="G142" s="37" t="s">
        <v>91</v>
      </c>
      <c r="H142" s="37" t="s">
        <v>91</v>
      </c>
    </row>
    <row r="143" spans="1:8" s="124" customFormat="1" ht="12.75">
      <c r="A143" s="10"/>
      <c r="B143" s="12" t="s">
        <v>313</v>
      </c>
      <c r="C143" s="11" t="s">
        <v>299</v>
      </c>
      <c r="D143" s="32">
        <v>6400</v>
      </c>
      <c r="E143" s="32">
        <v>6400</v>
      </c>
      <c r="F143" s="37"/>
      <c r="G143" s="37"/>
      <c r="H143" s="37"/>
    </row>
    <row r="144" spans="1:8" s="124" customFormat="1" ht="12.75">
      <c r="A144" s="10"/>
      <c r="B144" s="10">
        <v>4210</v>
      </c>
      <c r="C144" s="11" t="s">
        <v>70</v>
      </c>
      <c r="D144" s="32">
        <v>77000</v>
      </c>
      <c r="E144" s="32">
        <v>77000</v>
      </c>
      <c r="F144" s="37" t="s">
        <v>91</v>
      </c>
      <c r="G144" s="37" t="s">
        <v>91</v>
      </c>
      <c r="H144" s="37" t="s">
        <v>91</v>
      </c>
    </row>
    <row r="145" spans="1:8" s="124" customFormat="1" ht="12.75">
      <c r="A145" s="10"/>
      <c r="B145" s="10">
        <v>4260</v>
      </c>
      <c r="C145" s="11" t="s">
        <v>71</v>
      </c>
      <c r="D145" s="32">
        <v>10000</v>
      </c>
      <c r="E145" s="32">
        <v>10000</v>
      </c>
      <c r="F145" s="37" t="s">
        <v>91</v>
      </c>
      <c r="G145" s="37" t="s">
        <v>91</v>
      </c>
      <c r="H145" s="37" t="s">
        <v>91</v>
      </c>
    </row>
    <row r="146" spans="1:8" s="124" customFormat="1" ht="12.75">
      <c r="A146" s="10"/>
      <c r="B146" s="10">
        <v>4270</v>
      </c>
      <c r="C146" s="11" t="s">
        <v>33</v>
      </c>
      <c r="D146" s="32">
        <v>70000</v>
      </c>
      <c r="E146" s="32">
        <v>70000</v>
      </c>
      <c r="F146" s="37"/>
      <c r="G146" s="37"/>
      <c r="H146" s="37"/>
    </row>
    <row r="147" spans="1:8" s="124" customFormat="1" ht="12.75">
      <c r="A147" s="10"/>
      <c r="B147" s="10">
        <v>4300</v>
      </c>
      <c r="C147" s="11" t="s">
        <v>22</v>
      </c>
      <c r="D147" s="32">
        <v>130000</v>
      </c>
      <c r="E147" s="32">
        <v>130000</v>
      </c>
      <c r="F147" s="37" t="s">
        <v>91</v>
      </c>
      <c r="G147" s="37" t="s">
        <v>91</v>
      </c>
      <c r="H147" s="37" t="s">
        <v>91</v>
      </c>
    </row>
    <row r="148" spans="1:8" s="135" customFormat="1" ht="12.75">
      <c r="A148" s="10"/>
      <c r="B148" s="10">
        <v>4350</v>
      </c>
      <c r="C148" s="11" t="s">
        <v>298</v>
      </c>
      <c r="D148" s="32">
        <v>3300</v>
      </c>
      <c r="E148" s="32">
        <v>3300</v>
      </c>
      <c r="F148" s="37"/>
      <c r="G148" s="37"/>
      <c r="H148" s="37"/>
    </row>
    <row r="149" spans="1:8" s="124" customFormat="1" ht="12.75">
      <c r="A149" s="10"/>
      <c r="B149" s="10">
        <v>4410</v>
      </c>
      <c r="C149" s="11" t="s">
        <v>63</v>
      </c>
      <c r="D149" s="32">
        <v>22900</v>
      </c>
      <c r="E149" s="32">
        <v>22900</v>
      </c>
      <c r="F149" s="37" t="s">
        <v>91</v>
      </c>
      <c r="G149" s="37" t="s">
        <v>91</v>
      </c>
      <c r="H149" s="37" t="s">
        <v>91</v>
      </c>
    </row>
    <row r="150" spans="1:8" s="124" customFormat="1" ht="12.75">
      <c r="A150" s="10"/>
      <c r="B150" s="10">
        <v>4420</v>
      </c>
      <c r="C150" s="11" t="s">
        <v>331</v>
      </c>
      <c r="D150" s="32">
        <v>5000</v>
      </c>
      <c r="E150" s="32">
        <v>5000</v>
      </c>
      <c r="F150" s="37"/>
      <c r="G150" s="37"/>
      <c r="H150" s="37"/>
    </row>
    <row r="151" spans="1:8" s="135" customFormat="1" ht="12.75">
      <c r="A151" s="10"/>
      <c r="B151" s="10">
        <v>4430</v>
      </c>
      <c r="C151" s="11" t="s">
        <v>41</v>
      </c>
      <c r="D151" s="32">
        <v>5000</v>
      </c>
      <c r="E151" s="32">
        <v>5000</v>
      </c>
      <c r="F151" s="37" t="s">
        <v>91</v>
      </c>
      <c r="G151" s="37" t="s">
        <v>91</v>
      </c>
      <c r="H151" s="37" t="s">
        <v>91</v>
      </c>
    </row>
    <row r="152" spans="1:8" s="124" customFormat="1" ht="12.75">
      <c r="A152" s="10"/>
      <c r="B152" s="10">
        <v>4440</v>
      </c>
      <c r="C152" s="11" t="s">
        <v>72</v>
      </c>
      <c r="D152" s="32">
        <v>12178</v>
      </c>
      <c r="E152" s="32">
        <v>12178</v>
      </c>
      <c r="F152" s="37" t="s">
        <v>91</v>
      </c>
      <c r="G152" s="37" t="s">
        <v>91</v>
      </c>
      <c r="H152" s="37" t="s">
        <v>91</v>
      </c>
    </row>
    <row r="153" spans="1:8" s="124" customFormat="1" ht="12.75">
      <c r="A153" s="20"/>
      <c r="B153" s="84"/>
      <c r="C153" s="111" t="s">
        <v>73</v>
      </c>
      <c r="D153" s="50">
        <f>SUM(D138:D152)</f>
        <v>1017828</v>
      </c>
      <c r="E153" s="50">
        <f>SUM(E138:E152)</f>
        <v>1017828</v>
      </c>
      <c r="F153" s="51" t="s">
        <v>91</v>
      </c>
      <c r="G153" s="51" t="s">
        <v>91</v>
      </c>
      <c r="H153" s="51" t="s">
        <v>91</v>
      </c>
    </row>
    <row r="154" spans="1:8" s="124" customFormat="1" ht="12.75">
      <c r="A154" s="45">
        <v>75095</v>
      </c>
      <c r="B154" s="45"/>
      <c r="C154" s="64" t="s">
        <v>28</v>
      </c>
      <c r="D154" s="47"/>
      <c r="E154" s="47"/>
      <c r="F154" s="54"/>
      <c r="G154" s="54"/>
      <c r="H154" s="54"/>
    </row>
    <row r="155" spans="1:8" s="124" customFormat="1" ht="12.75">
      <c r="A155" s="10"/>
      <c r="B155" s="10">
        <v>4300</v>
      </c>
      <c r="C155" s="62" t="s">
        <v>22</v>
      </c>
      <c r="D155" s="32">
        <v>5000</v>
      </c>
      <c r="E155" s="32">
        <v>5000</v>
      </c>
      <c r="F155" s="37" t="s">
        <v>91</v>
      </c>
      <c r="G155" s="37" t="s">
        <v>91</v>
      </c>
      <c r="H155" s="37" t="s">
        <v>91</v>
      </c>
    </row>
    <row r="156" spans="1:8" s="124" customFormat="1" ht="12.75">
      <c r="A156" s="10"/>
      <c r="B156" s="20">
        <v>4430</v>
      </c>
      <c r="C156" s="62" t="s">
        <v>253</v>
      </c>
      <c r="D156" s="32">
        <v>10600</v>
      </c>
      <c r="E156" s="32">
        <v>10600</v>
      </c>
      <c r="F156" s="37"/>
      <c r="G156" s="37"/>
      <c r="H156" s="37"/>
    </row>
    <row r="157" spans="1:8" s="124" customFormat="1" ht="12.75">
      <c r="A157" s="8"/>
      <c r="B157" s="81"/>
      <c r="C157" s="109" t="s">
        <v>75</v>
      </c>
      <c r="D157" s="52">
        <f>SUM(D155:D156)</f>
        <v>15600</v>
      </c>
      <c r="E157" s="52">
        <f>SUM(E155:E156)</f>
        <v>15600</v>
      </c>
      <c r="F157" s="18" t="s">
        <v>91</v>
      </c>
      <c r="G157" s="18" t="s">
        <v>91</v>
      </c>
      <c r="H157" s="18" t="s">
        <v>91</v>
      </c>
    </row>
    <row r="158" spans="1:8" s="124" customFormat="1" ht="12.75">
      <c r="A158" s="60"/>
      <c r="B158" s="61"/>
      <c r="C158" s="25" t="s">
        <v>76</v>
      </c>
      <c r="D158" s="35">
        <f>SUM(D157,D153,D136,D129,D122)</f>
        <v>1182168</v>
      </c>
      <c r="E158" s="35">
        <f>SUM(E157,E153,E136,E129,E122)</f>
        <v>1109668</v>
      </c>
      <c r="F158" s="35">
        <f>SUM(F157,F153,F136,F129,F122)</f>
        <v>63700</v>
      </c>
      <c r="G158" s="36" t="s">
        <v>91</v>
      </c>
      <c r="H158" s="35">
        <f>SUM(H157,H153,H136,H129,H122)</f>
        <v>8800</v>
      </c>
    </row>
    <row r="159" spans="1:8" s="124" customFormat="1" ht="25.5">
      <c r="A159" s="42" t="s">
        <v>77</v>
      </c>
      <c r="B159" s="43"/>
      <c r="C159" s="44" t="s">
        <v>79</v>
      </c>
      <c r="D159" s="32"/>
      <c r="E159" s="32"/>
      <c r="F159" s="32"/>
      <c r="G159" s="32"/>
      <c r="H159" s="32"/>
    </row>
    <row r="160" spans="1:8" s="124" customFormat="1" ht="25.5">
      <c r="A160" s="10" t="s">
        <v>78</v>
      </c>
      <c r="B160" s="10"/>
      <c r="C160" s="14" t="s">
        <v>80</v>
      </c>
      <c r="D160" s="32"/>
      <c r="E160" s="32"/>
      <c r="F160" s="32"/>
      <c r="G160" s="32"/>
      <c r="H160" s="32"/>
    </row>
    <row r="161" spans="1:8" s="124" customFormat="1" ht="12.75">
      <c r="A161" s="16"/>
      <c r="B161" s="10" t="s">
        <v>50</v>
      </c>
      <c r="C161" s="11" t="s">
        <v>204</v>
      </c>
      <c r="D161" s="32">
        <v>123</v>
      </c>
      <c r="E161" s="37" t="s">
        <v>91</v>
      </c>
      <c r="F161" s="32">
        <v>123</v>
      </c>
      <c r="G161" s="37" t="s">
        <v>91</v>
      </c>
      <c r="H161" s="37" t="s">
        <v>91</v>
      </c>
    </row>
    <row r="162" spans="1:8" s="124" customFormat="1" ht="12.75">
      <c r="A162" s="127"/>
      <c r="B162" s="10" t="s">
        <v>51</v>
      </c>
      <c r="C162" s="11" t="s">
        <v>258</v>
      </c>
      <c r="D162" s="32">
        <v>18</v>
      </c>
      <c r="E162" s="37" t="s">
        <v>91</v>
      </c>
      <c r="F162" s="32">
        <v>18</v>
      </c>
      <c r="G162" s="37" t="s">
        <v>91</v>
      </c>
      <c r="H162" s="37" t="s">
        <v>91</v>
      </c>
    </row>
    <row r="163" spans="1:8" s="124" customFormat="1" ht="12.75">
      <c r="A163" s="128"/>
      <c r="B163" s="10">
        <v>4170</v>
      </c>
      <c r="C163" s="62" t="s">
        <v>299</v>
      </c>
      <c r="D163" s="32">
        <v>719</v>
      </c>
      <c r="E163" s="37" t="s">
        <v>91</v>
      </c>
      <c r="F163" s="32">
        <v>719</v>
      </c>
      <c r="G163" s="37" t="s">
        <v>91</v>
      </c>
      <c r="H163" s="37" t="s">
        <v>91</v>
      </c>
    </row>
    <row r="164" spans="1:8" s="124" customFormat="1" ht="12.75">
      <c r="A164" s="20"/>
      <c r="B164" s="84"/>
      <c r="C164" s="105" t="s">
        <v>281</v>
      </c>
      <c r="D164" s="50">
        <f>SUM(D161:D163)</f>
        <v>860</v>
      </c>
      <c r="E164" s="51" t="s">
        <v>91</v>
      </c>
      <c r="F164" s="112">
        <f>SUM(F161:F163)</f>
        <v>860</v>
      </c>
      <c r="G164" s="51" t="s">
        <v>91</v>
      </c>
      <c r="H164" s="51" t="s">
        <v>91</v>
      </c>
    </row>
    <row r="165" spans="1:8" s="124" customFormat="1" ht="12.75">
      <c r="A165" s="60"/>
      <c r="B165" s="61"/>
      <c r="C165" s="25" t="s">
        <v>81</v>
      </c>
      <c r="D165" s="35">
        <f>SUM(D164)</f>
        <v>860</v>
      </c>
      <c r="E165" s="36" t="s">
        <v>91</v>
      </c>
      <c r="F165" s="35">
        <f>SUM(F164)</f>
        <v>860</v>
      </c>
      <c r="G165" s="36" t="s">
        <v>91</v>
      </c>
      <c r="H165" s="36" t="s">
        <v>91</v>
      </c>
    </row>
    <row r="166" spans="1:8" s="124" customFormat="1" ht="12.75">
      <c r="A166" s="42">
        <v>752</v>
      </c>
      <c r="B166" s="101"/>
      <c r="C166" s="44" t="s">
        <v>300</v>
      </c>
      <c r="D166" s="39"/>
      <c r="E166" s="40"/>
      <c r="F166" s="39"/>
      <c r="G166" s="40"/>
      <c r="H166" s="40"/>
    </row>
    <row r="167" spans="1:8" s="124" customFormat="1" ht="12.75">
      <c r="A167" s="121">
        <v>75212</v>
      </c>
      <c r="B167" s="129"/>
      <c r="C167" s="122" t="s">
        <v>301</v>
      </c>
      <c r="D167" s="130"/>
      <c r="E167" s="131"/>
      <c r="F167" s="130"/>
      <c r="G167" s="131"/>
      <c r="H167" s="131"/>
    </row>
    <row r="168" spans="1:8" s="124" customFormat="1" ht="12.75">
      <c r="A168" s="132"/>
      <c r="B168" s="133" t="s">
        <v>27</v>
      </c>
      <c r="C168" s="13" t="s">
        <v>70</v>
      </c>
      <c r="D168" s="130">
        <v>500</v>
      </c>
      <c r="E168" s="131" t="s">
        <v>91</v>
      </c>
      <c r="F168" s="130">
        <v>500</v>
      </c>
      <c r="G168" s="131" t="s">
        <v>91</v>
      </c>
      <c r="H168" s="131" t="s">
        <v>91</v>
      </c>
    </row>
    <row r="169" spans="1:8" s="124" customFormat="1" ht="12.75">
      <c r="A169" s="24"/>
      <c r="B169" s="98"/>
      <c r="C169" s="25" t="s">
        <v>302</v>
      </c>
      <c r="D169" s="35">
        <f>SUM(D168)</f>
        <v>500</v>
      </c>
      <c r="E169" s="36" t="s">
        <v>91</v>
      </c>
      <c r="F169" s="35">
        <f>SUM(F168)</f>
        <v>500</v>
      </c>
      <c r="G169" s="36" t="s">
        <v>91</v>
      </c>
      <c r="H169" s="36" t="s">
        <v>91</v>
      </c>
    </row>
    <row r="170" spans="1:8" s="124" customFormat="1" ht="12.75">
      <c r="A170" s="58" t="s">
        <v>82</v>
      </c>
      <c r="B170" s="10"/>
      <c r="C170" s="59" t="s">
        <v>84</v>
      </c>
      <c r="D170" s="32"/>
      <c r="E170" s="32"/>
      <c r="F170" s="32"/>
      <c r="G170" s="32"/>
      <c r="H170" s="32"/>
    </row>
    <row r="171" spans="1:8" s="124" customFormat="1" ht="12.75">
      <c r="A171" s="45" t="s">
        <v>83</v>
      </c>
      <c r="B171" s="45"/>
      <c r="C171" s="46" t="s">
        <v>85</v>
      </c>
      <c r="D171" s="32"/>
      <c r="E171" s="32"/>
      <c r="F171" s="32"/>
      <c r="G171" s="32"/>
      <c r="H171" s="32"/>
    </row>
    <row r="172" spans="1:8" s="124" customFormat="1" ht="12.75">
      <c r="A172" s="127"/>
      <c r="B172" s="10">
        <v>4210</v>
      </c>
      <c r="C172" s="11" t="s">
        <v>70</v>
      </c>
      <c r="D172" s="32">
        <v>1000</v>
      </c>
      <c r="E172" s="32">
        <v>1000</v>
      </c>
      <c r="F172" s="37" t="s">
        <v>91</v>
      </c>
      <c r="G172" s="37" t="s">
        <v>91</v>
      </c>
      <c r="H172" s="37" t="s">
        <v>91</v>
      </c>
    </row>
    <row r="173" spans="1:8" s="124" customFormat="1" ht="12.75">
      <c r="A173" s="171" t="s">
        <v>86</v>
      </c>
      <c r="B173" s="45"/>
      <c r="C173" s="46" t="s">
        <v>88</v>
      </c>
      <c r="D173" s="47"/>
      <c r="E173" s="47"/>
      <c r="F173" s="47"/>
      <c r="G173" s="47"/>
      <c r="H173" s="47"/>
    </row>
    <row r="174" spans="1:8" s="124" customFormat="1" ht="12.75">
      <c r="A174" s="172"/>
      <c r="B174" s="10">
        <v>3020</v>
      </c>
      <c r="C174" s="11" t="s">
        <v>68</v>
      </c>
      <c r="D174" s="32">
        <v>3000</v>
      </c>
      <c r="E174" s="32">
        <v>3000</v>
      </c>
      <c r="F174" s="37" t="s">
        <v>91</v>
      </c>
      <c r="G174" s="32"/>
      <c r="H174" s="32"/>
    </row>
    <row r="175" spans="1:8" s="124" customFormat="1" ht="12.75">
      <c r="A175" s="172"/>
      <c r="B175" s="10" t="s">
        <v>60</v>
      </c>
      <c r="C175" s="11" t="s">
        <v>62</v>
      </c>
      <c r="D175" s="32">
        <v>15000</v>
      </c>
      <c r="E175" s="32">
        <v>15000</v>
      </c>
      <c r="F175" s="37" t="s">
        <v>91</v>
      </c>
      <c r="G175" s="37" t="s">
        <v>91</v>
      </c>
      <c r="H175" s="37" t="s">
        <v>91</v>
      </c>
    </row>
    <row r="176" spans="1:8" s="124" customFormat="1" ht="12.75">
      <c r="A176" s="172"/>
      <c r="B176" s="10" t="s">
        <v>49</v>
      </c>
      <c r="C176" s="11" t="s">
        <v>54</v>
      </c>
      <c r="D176" s="32">
        <v>25800</v>
      </c>
      <c r="E176" s="32">
        <v>25800</v>
      </c>
      <c r="F176" s="37" t="s">
        <v>91</v>
      </c>
      <c r="G176" s="37" t="s">
        <v>91</v>
      </c>
      <c r="H176" s="37" t="s">
        <v>91</v>
      </c>
    </row>
    <row r="177" spans="1:8" s="124" customFormat="1" ht="13.5" customHeight="1">
      <c r="A177" s="172"/>
      <c r="B177" s="10" t="s">
        <v>67</v>
      </c>
      <c r="C177" s="11" t="s">
        <v>69</v>
      </c>
      <c r="D177" s="65">
        <v>2000</v>
      </c>
      <c r="E177" s="65">
        <v>2000</v>
      </c>
      <c r="F177" s="66" t="s">
        <v>91</v>
      </c>
      <c r="G177" s="66" t="s">
        <v>91</v>
      </c>
      <c r="H177" s="66" t="s">
        <v>91</v>
      </c>
    </row>
    <row r="178" spans="1:8" s="124" customFormat="1" ht="12.75">
      <c r="A178" s="172"/>
      <c r="B178" s="10" t="s">
        <v>50</v>
      </c>
      <c r="C178" s="11" t="s">
        <v>250</v>
      </c>
      <c r="D178" s="32">
        <v>5300</v>
      </c>
      <c r="E178" s="32">
        <v>5300</v>
      </c>
      <c r="F178" s="37" t="s">
        <v>91</v>
      </c>
      <c r="G178" s="37" t="s">
        <v>91</v>
      </c>
      <c r="H178" s="37" t="s">
        <v>91</v>
      </c>
    </row>
    <row r="179" spans="1:8" s="124" customFormat="1" ht="12.75">
      <c r="A179" s="172"/>
      <c r="B179" s="12" t="s">
        <v>51</v>
      </c>
      <c r="C179" s="11" t="s">
        <v>251</v>
      </c>
      <c r="D179" s="32">
        <v>800</v>
      </c>
      <c r="E179" s="32">
        <v>800</v>
      </c>
      <c r="F179" s="37" t="s">
        <v>91</v>
      </c>
      <c r="G179" s="37" t="s">
        <v>91</v>
      </c>
      <c r="H179" s="37" t="s">
        <v>91</v>
      </c>
    </row>
    <row r="180" spans="1:8" s="124" customFormat="1" ht="12.75">
      <c r="A180" s="172"/>
      <c r="B180" s="12" t="s">
        <v>313</v>
      </c>
      <c r="C180" s="11" t="s">
        <v>299</v>
      </c>
      <c r="D180" s="32">
        <v>1500</v>
      </c>
      <c r="E180" s="32">
        <v>1500</v>
      </c>
      <c r="F180" s="37" t="s">
        <v>91</v>
      </c>
      <c r="G180" s="37" t="s">
        <v>91</v>
      </c>
      <c r="H180" s="37" t="s">
        <v>91</v>
      </c>
    </row>
    <row r="181" spans="1:8" s="124" customFormat="1" ht="12.75">
      <c r="A181" s="172"/>
      <c r="B181" s="10" t="s">
        <v>27</v>
      </c>
      <c r="C181" s="11" t="s">
        <v>70</v>
      </c>
      <c r="D181" s="32">
        <v>31205</v>
      </c>
      <c r="E181" s="32">
        <v>31205</v>
      </c>
      <c r="F181" s="37" t="s">
        <v>91</v>
      </c>
      <c r="G181" s="37" t="s">
        <v>91</v>
      </c>
      <c r="H181" s="37" t="s">
        <v>91</v>
      </c>
    </row>
    <row r="182" spans="1:8" s="124" customFormat="1" ht="12.75">
      <c r="A182" s="172"/>
      <c r="B182" s="10" t="s">
        <v>87</v>
      </c>
      <c r="C182" s="11" t="s">
        <v>71</v>
      </c>
      <c r="D182" s="32">
        <v>5500</v>
      </c>
      <c r="E182" s="32">
        <v>5500</v>
      </c>
      <c r="F182" s="37" t="s">
        <v>91</v>
      </c>
      <c r="G182" s="37" t="s">
        <v>91</v>
      </c>
      <c r="H182" s="37" t="s">
        <v>91</v>
      </c>
    </row>
    <row r="183" spans="1:8" s="124" customFormat="1" ht="12.75">
      <c r="A183" s="172"/>
      <c r="B183" s="10">
        <v>4270</v>
      </c>
      <c r="C183" s="11" t="s">
        <v>33</v>
      </c>
      <c r="D183" s="32">
        <v>16400</v>
      </c>
      <c r="E183" s="32">
        <v>16400</v>
      </c>
      <c r="F183" s="37" t="s">
        <v>91</v>
      </c>
      <c r="G183" s="37" t="s">
        <v>91</v>
      </c>
      <c r="H183" s="37" t="s">
        <v>91</v>
      </c>
    </row>
    <row r="184" spans="1:8" s="135" customFormat="1" ht="12.75">
      <c r="A184" s="172"/>
      <c r="B184" s="10" t="s">
        <v>20</v>
      </c>
      <c r="C184" s="11" t="s">
        <v>22</v>
      </c>
      <c r="D184" s="32">
        <v>5500</v>
      </c>
      <c r="E184" s="32">
        <v>5500</v>
      </c>
      <c r="F184" s="37" t="s">
        <v>91</v>
      </c>
      <c r="G184" s="37" t="s">
        <v>91</v>
      </c>
      <c r="H184" s="37" t="s">
        <v>91</v>
      </c>
    </row>
    <row r="185" spans="1:8" s="124" customFormat="1" ht="12.75">
      <c r="A185" s="172"/>
      <c r="B185" s="10" t="s">
        <v>61</v>
      </c>
      <c r="C185" s="11" t="s">
        <v>63</v>
      </c>
      <c r="D185" s="32">
        <v>300</v>
      </c>
      <c r="E185" s="32">
        <v>300</v>
      </c>
      <c r="F185" s="37" t="s">
        <v>91</v>
      </c>
      <c r="G185" s="37" t="s">
        <v>91</v>
      </c>
      <c r="H185" s="37" t="s">
        <v>91</v>
      </c>
    </row>
    <row r="186" spans="1:8" s="124" customFormat="1" ht="12.75">
      <c r="A186" s="172"/>
      <c r="B186" s="10" t="s">
        <v>38</v>
      </c>
      <c r="C186" s="11" t="s">
        <v>41</v>
      </c>
      <c r="D186" s="32">
        <v>7100</v>
      </c>
      <c r="E186" s="32">
        <v>7100</v>
      </c>
      <c r="F186" s="37" t="s">
        <v>91</v>
      </c>
      <c r="G186" s="37" t="s">
        <v>91</v>
      </c>
      <c r="H186" s="37" t="s">
        <v>91</v>
      </c>
    </row>
    <row r="187" spans="1:8" s="124" customFormat="1" ht="12.75">
      <c r="A187" s="172"/>
      <c r="B187" s="10" t="s">
        <v>89</v>
      </c>
      <c r="C187" s="11" t="s">
        <v>72</v>
      </c>
      <c r="D187" s="22">
        <v>895</v>
      </c>
      <c r="E187" s="22">
        <v>895</v>
      </c>
      <c r="F187" s="53" t="s">
        <v>91</v>
      </c>
      <c r="G187" s="53" t="s">
        <v>91</v>
      </c>
      <c r="H187" s="53" t="s">
        <v>91</v>
      </c>
    </row>
    <row r="188" spans="1:8" s="124" customFormat="1" ht="12.75">
      <c r="A188" s="20"/>
      <c r="B188" s="84"/>
      <c r="C188" s="111" t="s">
        <v>90</v>
      </c>
      <c r="D188" s="50">
        <f>SUM(D174:D187)</f>
        <v>120300</v>
      </c>
      <c r="E188" s="50">
        <f>SUM(E174:E187)</f>
        <v>120300</v>
      </c>
      <c r="F188" s="51" t="s">
        <v>91</v>
      </c>
      <c r="G188" s="51" t="s">
        <v>91</v>
      </c>
      <c r="H188" s="51" t="s">
        <v>91</v>
      </c>
    </row>
    <row r="189" spans="1:8" s="124" customFormat="1" ht="12.75">
      <c r="A189" s="10">
        <v>75414</v>
      </c>
      <c r="B189" s="10"/>
      <c r="C189" s="14" t="s">
        <v>282</v>
      </c>
      <c r="D189" s="32"/>
      <c r="E189" s="32"/>
      <c r="F189" s="32"/>
      <c r="G189" s="32"/>
      <c r="H189" s="32"/>
    </row>
    <row r="190" spans="1:8" s="124" customFormat="1" ht="12.75">
      <c r="A190" s="10"/>
      <c r="B190" s="10">
        <v>4210</v>
      </c>
      <c r="C190" s="11" t="s">
        <v>70</v>
      </c>
      <c r="D190" s="32">
        <v>1000</v>
      </c>
      <c r="E190" s="32">
        <v>1000</v>
      </c>
      <c r="F190" s="37" t="s">
        <v>91</v>
      </c>
      <c r="G190" s="37" t="s">
        <v>91</v>
      </c>
      <c r="H190" s="37" t="s">
        <v>91</v>
      </c>
    </row>
    <row r="191" spans="1:8" s="124" customFormat="1" ht="12.75">
      <c r="A191" s="10"/>
      <c r="B191" s="10">
        <v>4270</v>
      </c>
      <c r="C191" s="11" t="s">
        <v>33</v>
      </c>
      <c r="D191" s="32">
        <v>700</v>
      </c>
      <c r="E191" s="32">
        <v>700</v>
      </c>
      <c r="F191" s="37"/>
      <c r="G191" s="37"/>
      <c r="H191" s="37"/>
    </row>
    <row r="192" spans="1:8" s="124" customFormat="1" ht="12.75">
      <c r="A192" s="10"/>
      <c r="B192" s="10">
        <v>4300</v>
      </c>
      <c r="C192" s="11" t="s">
        <v>22</v>
      </c>
      <c r="D192" s="32">
        <v>300</v>
      </c>
      <c r="E192" s="32">
        <v>300</v>
      </c>
      <c r="F192" s="37" t="s">
        <v>91</v>
      </c>
      <c r="G192" s="37" t="s">
        <v>91</v>
      </c>
      <c r="H192" s="37" t="s">
        <v>91</v>
      </c>
    </row>
    <row r="193" spans="1:8" s="124" customFormat="1" ht="12.75">
      <c r="A193" s="20"/>
      <c r="B193" s="84"/>
      <c r="C193" s="105" t="s">
        <v>283</v>
      </c>
      <c r="D193" s="50">
        <f>SUM(D190:D192)</f>
        <v>2000</v>
      </c>
      <c r="E193" s="50">
        <f>SUM(E190:E192)</f>
        <v>2000</v>
      </c>
      <c r="F193" s="51" t="s">
        <v>91</v>
      </c>
      <c r="G193" s="51" t="s">
        <v>91</v>
      </c>
      <c r="H193" s="51" t="s">
        <v>91</v>
      </c>
    </row>
    <row r="194" spans="1:8" s="124" customFormat="1" ht="12.75">
      <c r="A194" s="10">
        <v>75495</v>
      </c>
      <c r="B194" s="10"/>
      <c r="C194" s="14" t="s">
        <v>28</v>
      </c>
      <c r="D194" s="32"/>
      <c r="E194" s="32"/>
      <c r="F194" s="32"/>
      <c r="G194" s="32"/>
      <c r="H194" s="32"/>
    </row>
    <row r="195" spans="1:8" s="124" customFormat="1" ht="12.75">
      <c r="A195" s="10"/>
      <c r="B195" s="10">
        <v>4170</v>
      </c>
      <c r="C195" s="11" t="s">
        <v>299</v>
      </c>
      <c r="D195" s="32">
        <v>12032</v>
      </c>
      <c r="E195" s="32">
        <v>12032</v>
      </c>
      <c r="F195" s="32"/>
      <c r="G195" s="32"/>
      <c r="H195" s="32"/>
    </row>
    <row r="196" spans="1:8" s="124" customFormat="1" ht="12.75">
      <c r="A196" s="10"/>
      <c r="B196" s="10">
        <v>4110</v>
      </c>
      <c r="C196" s="11" t="s">
        <v>250</v>
      </c>
      <c r="D196" s="32">
        <v>2073</v>
      </c>
      <c r="E196" s="32">
        <v>2073</v>
      </c>
      <c r="F196" s="32"/>
      <c r="G196" s="32"/>
      <c r="H196" s="32"/>
    </row>
    <row r="197" spans="1:8" s="124" customFormat="1" ht="12.75">
      <c r="A197" s="10"/>
      <c r="B197" s="10">
        <v>4120</v>
      </c>
      <c r="C197" s="11" t="s">
        <v>251</v>
      </c>
      <c r="D197" s="32">
        <v>295</v>
      </c>
      <c r="E197" s="32">
        <v>295</v>
      </c>
      <c r="F197" s="32"/>
      <c r="G197" s="32"/>
      <c r="H197" s="32"/>
    </row>
    <row r="198" spans="1:8" s="124" customFormat="1" ht="12.75">
      <c r="A198" s="10"/>
      <c r="B198" s="10">
        <v>4270</v>
      </c>
      <c r="C198" s="11" t="s">
        <v>33</v>
      </c>
      <c r="D198" s="32">
        <v>2500</v>
      </c>
      <c r="E198" s="32">
        <v>2500</v>
      </c>
      <c r="F198" s="37" t="s">
        <v>91</v>
      </c>
      <c r="G198" s="37" t="s">
        <v>91</v>
      </c>
      <c r="H198" s="37" t="s">
        <v>91</v>
      </c>
    </row>
    <row r="199" spans="1:8" s="124" customFormat="1" ht="12.75">
      <c r="A199" s="10"/>
      <c r="B199" s="10">
        <v>4300</v>
      </c>
      <c r="C199" s="11" t="s">
        <v>22</v>
      </c>
      <c r="D199" s="32">
        <v>2000</v>
      </c>
      <c r="E199" s="32">
        <v>2000</v>
      </c>
      <c r="F199" s="37" t="s">
        <v>91</v>
      </c>
      <c r="G199" s="37" t="s">
        <v>91</v>
      </c>
      <c r="H199" s="37" t="s">
        <v>91</v>
      </c>
    </row>
    <row r="200" spans="1:8" s="124" customFormat="1" ht="13.5" customHeight="1">
      <c r="A200" s="10"/>
      <c r="B200" s="113"/>
      <c r="C200" s="110" t="s">
        <v>314</v>
      </c>
      <c r="D200" s="47">
        <f>SUM(D195:D199)</f>
        <v>18900</v>
      </c>
      <c r="E200" s="47">
        <f>SUM(E195:E199)</f>
        <v>18900</v>
      </c>
      <c r="F200" s="18" t="s">
        <v>91</v>
      </c>
      <c r="G200" s="18" t="s">
        <v>91</v>
      </c>
      <c r="H200" s="18" t="s">
        <v>91</v>
      </c>
    </row>
    <row r="201" spans="1:8" s="124" customFormat="1" ht="12.75">
      <c r="A201" s="60"/>
      <c r="B201" s="61"/>
      <c r="C201" s="25" t="s">
        <v>92</v>
      </c>
      <c r="D201" s="35">
        <f>SUM(D200,D193,D188,D172)</f>
        <v>142200</v>
      </c>
      <c r="E201" s="35">
        <f>SUM(E200,E193,E188,E172)</f>
        <v>142200</v>
      </c>
      <c r="F201" s="36" t="s">
        <v>91</v>
      </c>
      <c r="G201" s="36" t="s">
        <v>91</v>
      </c>
      <c r="H201" s="36" t="s">
        <v>91</v>
      </c>
    </row>
    <row r="202" spans="1:8" s="124" customFormat="1" ht="38.25">
      <c r="A202" s="42">
        <v>756</v>
      </c>
      <c r="B202" s="43"/>
      <c r="C202" s="44" t="s">
        <v>284</v>
      </c>
      <c r="D202" s="32"/>
      <c r="E202" s="32"/>
      <c r="F202" s="32"/>
      <c r="G202" s="32"/>
      <c r="H202" s="32"/>
    </row>
    <row r="203" spans="1:8" s="124" customFormat="1" ht="25.5">
      <c r="A203" s="10">
        <v>75647</v>
      </c>
      <c r="B203" s="10"/>
      <c r="C203" s="14" t="s">
        <v>285</v>
      </c>
      <c r="D203" s="32"/>
      <c r="E203" s="32"/>
      <c r="F203" s="32"/>
      <c r="G203" s="32"/>
      <c r="H203" s="32"/>
    </row>
    <row r="204" spans="1:8" s="124" customFormat="1" ht="12.75">
      <c r="A204" s="128"/>
      <c r="B204" s="10">
        <v>4100</v>
      </c>
      <c r="C204" s="11" t="s">
        <v>74</v>
      </c>
      <c r="D204" s="32">
        <v>15000</v>
      </c>
      <c r="E204" s="32">
        <v>15000</v>
      </c>
      <c r="F204" s="37" t="s">
        <v>91</v>
      </c>
      <c r="G204" s="37" t="s">
        <v>91</v>
      </c>
      <c r="H204" s="37" t="s">
        <v>91</v>
      </c>
    </row>
    <row r="205" spans="1:8" s="124" customFormat="1" ht="12.75">
      <c r="A205" s="128"/>
      <c r="B205" s="10">
        <v>4430</v>
      </c>
      <c r="C205" s="11" t="s">
        <v>253</v>
      </c>
      <c r="D205" s="32">
        <v>10000</v>
      </c>
      <c r="E205" s="32">
        <v>10000</v>
      </c>
      <c r="F205" s="37" t="s">
        <v>91</v>
      </c>
      <c r="G205" s="37" t="s">
        <v>91</v>
      </c>
      <c r="H205" s="37" t="s">
        <v>91</v>
      </c>
    </row>
    <row r="206" spans="1:8" s="124" customFormat="1" ht="12.75">
      <c r="A206" s="60"/>
      <c r="B206" s="61"/>
      <c r="C206" s="25" t="s">
        <v>186</v>
      </c>
      <c r="D206" s="35">
        <f>SUM(D204:D205)</f>
        <v>25000</v>
      </c>
      <c r="E206" s="35">
        <f>SUM(E204:E205)</f>
        <v>25000</v>
      </c>
      <c r="F206" s="36" t="s">
        <v>91</v>
      </c>
      <c r="G206" s="36" t="s">
        <v>91</v>
      </c>
      <c r="H206" s="36" t="s">
        <v>91</v>
      </c>
    </row>
    <row r="207" spans="1:8" s="124" customFormat="1" ht="12.75">
      <c r="A207" s="42" t="s">
        <v>93</v>
      </c>
      <c r="B207" s="43"/>
      <c r="C207" s="44" t="s">
        <v>96</v>
      </c>
      <c r="D207" s="32"/>
      <c r="E207" s="32"/>
      <c r="F207" s="32"/>
      <c r="G207" s="32"/>
      <c r="H207" s="32"/>
    </row>
    <row r="208" spans="1:8" s="124" customFormat="1" ht="25.5">
      <c r="A208" s="10" t="s">
        <v>94</v>
      </c>
      <c r="B208" s="10"/>
      <c r="C208" s="14" t="s">
        <v>97</v>
      </c>
      <c r="D208" s="32"/>
      <c r="E208" s="32"/>
      <c r="F208" s="32"/>
      <c r="G208" s="32"/>
      <c r="H208" s="32"/>
    </row>
    <row r="209" spans="1:8" s="124" customFormat="1" ht="25.5">
      <c r="A209" s="128"/>
      <c r="B209" s="10" t="s">
        <v>95</v>
      </c>
      <c r="C209" s="11" t="s">
        <v>98</v>
      </c>
      <c r="D209" s="32">
        <v>113100</v>
      </c>
      <c r="E209" s="32">
        <v>113100</v>
      </c>
      <c r="F209" s="37" t="s">
        <v>91</v>
      </c>
      <c r="G209" s="37" t="s">
        <v>91</v>
      </c>
      <c r="H209" s="37" t="s">
        <v>91</v>
      </c>
    </row>
    <row r="210" spans="1:8" s="124" customFormat="1" ht="12.75">
      <c r="A210" s="60"/>
      <c r="B210" s="61"/>
      <c r="C210" s="25" t="s">
        <v>99</v>
      </c>
      <c r="D210" s="35">
        <f>SUM(D209)</f>
        <v>113100</v>
      </c>
      <c r="E210" s="35">
        <f>SUM(E209)</f>
        <v>113100</v>
      </c>
      <c r="F210" s="36" t="s">
        <v>91</v>
      </c>
      <c r="G210" s="36" t="s">
        <v>91</v>
      </c>
      <c r="H210" s="36" t="s">
        <v>91</v>
      </c>
    </row>
    <row r="211" spans="1:8" s="124" customFormat="1" ht="12.75">
      <c r="A211" s="42" t="s">
        <v>100</v>
      </c>
      <c r="B211" s="43"/>
      <c r="C211" s="44" t="s">
        <v>102</v>
      </c>
      <c r="D211" s="32"/>
      <c r="E211" s="32"/>
      <c r="F211" s="32"/>
      <c r="G211" s="32"/>
      <c r="H211" s="32"/>
    </row>
    <row r="212" spans="1:8" s="124" customFormat="1" ht="12.75">
      <c r="A212" s="10" t="s">
        <v>101</v>
      </c>
      <c r="B212" s="10"/>
      <c r="C212" s="14" t="s">
        <v>103</v>
      </c>
      <c r="D212" s="32"/>
      <c r="E212" s="32"/>
      <c r="F212" s="32"/>
      <c r="G212" s="32"/>
      <c r="H212" s="32"/>
    </row>
    <row r="213" spans="1:8" s="124" customFormat="1" ht="12.75">
      <c r="A213" s="128"/>
      <c r="B213" s="10" t="s">
        <v>20</v>
      </c>
      <c r="C213" s="11" t="s">
        <v>22</v>
      </c>
      <c r="D213" s="22">
        <v>12000</v>
      </c>
      <c r="E213" s="22">
        <v>12000</v>
      </c>
      <c r="F213" s="53" t="s">
        <v>91</v>
      </c>
      <c r="G213" s="53" t="s">
        <v>91</v>
      </c>
      <c r="H213" s="53" t="s">
        <v>91</v>
      </c>
    </row>
    <row r="214" spans="1:8" s="124" customFormat="1" ht="12.75">
      <c r="A214" s="20"/>
      <c r="B214" s="84"/>
      <c r="C214" s="111" t="s">
        <v>104</v>
      </c>
      <c r="D214" s="50">
        <f>SUM(D213)</f>
        <v>12000</v>
      </c>
      <c r="E214" s="50">
        <f>SUM(E213)</f>
        <v>12000</v>
      </c>
      <c r="F214" s="51" t="s">
        <v>91</v>
      </c>
      <c r="G214" s="51" t="s">
        <v>91</v>
      </c>
      <c r="H214" s="51" t="s">
        <v>91</v>
      </c>
    </row>
    <row r="215" spans="1:8" s="124" customFormat="1" ht="12.75">
      <c r="A215" s="172" t="s">
        <v>105</v>
      </c>
      <c r="B215" s="10"/>
      <c r="C215" s="14" t="s">
        <v>107</v>
      </c>
      <c r="D215" s="32"/>
      <c r="E215" s="32"/>
      <c r="F215" s="32"/>
      <c r="G215" s="32"/>
      <c r="H215" s="32"/>
    </row>
    <row r="216" spans="1:8" s="124" customFormat="1" ht="12.75">
      <c r="A216" s="172"/>
      <c r="B216" s="10" t="s">
        <v>106</v>
      </c>
      <c r="C216" s="11" t="s">
        <v>202</v>
      </c>
      <c r="D216" s="22">
        <f>SUM(D218:D218)</f>
        <v>90000</v>
      </c>
      <c r="E216" s="22">
        <f>SUM(E218:E218)</f>
        <v>90000</v>
      </c>
      <c r="F216" s="53" t="s">
        <v>91</v>
      </c>
      <c r="G216" s="53" t="s">
        <v>91</v>
      </c>
      <c r="H216" s="53" t="s">
        <v>91</v>
      </c>
    </row>
    <row r="217" spans="1:8" s="124" customFormat="1" ht="12.75">
      <c r="A217" s="10"/>
      <c r="B217" s="10"/>
      <c r="C217" s="11" t="s">
        <v>201</v>
      </c>
      <c r="D217" s="32"/>
      <c r="E217" s="32"/>
      <c r="F217" s="32"/>
      <c r="G217" s="32"/>
      <c r="H217" s="32"/>
    </row>
    <row r="218" spans="1:8" s="135" customFormat="1" ht="12.75">
      <c r="A218" s="10"/>
      <c r="B218" s="12" t="s">
        <v>203</v>
      </c>
      <c r="C218" s="23" t="s">
        <v>252</v>
      </c>
      <c r="D218" s="32">
        <v>90000</v>
      </c>
      <c r="E218" s="32">
        <v>90000</v>
      </c>
      <c r="F218" s="37" t="s">
        <v>91</v>
      </c>
      <c r="G218" s="37" t="s">
        <v>91</v>
      </c>
      <c r="H218" s="37" t="s">
        <v>91</v>
      </c>
    </row>
    <row r="219" spans="1:8" s="124" customFormat="1" ht="12.75">
      <c r="A219" s="10"/>
      <c r="B219" s="157"/>
      <c r="C219" s="108" t="s">
        <v>108</v>
      </c>
      <c r="D219" s="47">
        <f>SUM(D216)</f>
        <v>90000</v>
      </c>
      <c r="E219" s="47">
        <f>SUM(E216)</f>
        <v>90000</v>
      </c>
      <c r="F219" s="54" t="s">
        <v>91</v>
      </c>
      <c r="G219" s="54" t="s">
        <v>91</v>
      </c>
      <c r="H219" s="54" t="s">
        <v>91</v>
      </c>
    </row>
    <row r="220" spans="1:8" s="124" customFormat="1" ht="12.75">
      <c r="A220" s="60"/>
      <c r="B220" s="61"/>
      <c r="C220" s="25" t="s">
        <v>109</v>
      </c>
      <c r="D220" s="35">
        <f>SUM(D214,D219)</f>
        <v>102000</v>
      </c>
      <c r="E220" s="35">
        <f>SUM(E214,E219)</f>
        <v>102000</v>
      </c>
      <c r="F220" s="36" t="s">
        <v>91</v>
      </c>
      <c r="G220" s="36" t="s">
        <v>91</v>
      </c>
      <c r="H220" s="36" t="s">
        <v>91</v>
      </c>
    </row>
    <row r="221" spans="1:8" s="124" customFormat="1" ht="12.75">
      <c r="A221" s="42" t="s">
        <v>110</v>
      </c>
      <c r="B221" s="43"/>
      <c r="C221" s="44" t="s">
        <v>112</v>
      </c>
      <c r="D221" s="32"/>
      <c r="E221" s="32"/>
      <c r="F221" s="32"/>
      <c r="G221" s="32"/>
      <c r="H221" s="32"/>
    </row>
    <row r="222" spans="1:8" s="124" customFormat="1" ht="12.75">
      <c r="A222" s="10" t="s">
        <v>116</v>
      </c>
      <c r="B222" s="10"/>
      <c r="C222" s="14" t="s">
        <v>135</v>
      </c>
      <c r="D222" s="32"/>
      <c r="E222" s="32"/>
      <c r="F222" s="32"/>
      <c r="G222" s="32"/>
      <c r="H222" s="32"/>
    </row>
    <row r="223" spans="1:8" s="124" customFormat="1" ht="12.75">
      <c r="A223" s="20"/>
      <c r="B223" s="20">
        <v>2510</v>
      </c>
      <c r="C223" s="21" t="s">
        <v>136</v>
      </c>
      <c r="D223" s="22">
        <v>337079</v>
      </c>
      <c r="E223" s="22">
        <v>337079</v>
      </c>
      <c r="F223" s="53" t="s">
        <v>91</v>
      </c>
      <c r="G223" s="53" t="s">
        <v>91</v>
      </c>
      <c r="H223" s="53" t="s">
        <v>91</v>
      </c>
    </row>
    <row r="224" spans="1:8" s="124" customFormat="1" ht="12.75">
      <c r="A224" s="10">
        <v>80113</v>
      </c>
      <c r="B224" s="10"/>
      <c r="C224" s="14" t="s">
        <v>259</v>
      </c>
      <c r="D224" s="32"/>
      <c r="E224" s="32"/>
      <c r="F224" s="32"/>
      <c r="G224" s="32"/>
      <c r="H224" s="32"/>
    </row>
    <row r="225" spans="1:8" s="124" customFormat="1" ht="12.75">
      <c r="A225" s="10"/>
      <c r="B225" s="10">
        <v>4110</v>
      </c>
      <c r="C225" s="11" t="s">
        <v>257</v>
      </c>
      <c r="D225" s="32">
        <v>7740</v>
      </c>
      <c r="E225" s="32">
        <v>7740</v>
      </c>
      <c r="F225" s="37" t="s">
        <v>91</v>
      </c>
      <c r="G225" s="37" t="s">
        <v>91</v>
      </c>
      <c r="H225" s="37" t="s">
        <v>91</v>
      </c>
    </row>
    <row r="226" spans="1:8" s="124" customFormat="1" ht="12.75">
      <c r="A226" s="10"/>
      <c r="B226" s="12" t="s">
        <v>51</v>
      </c>
      <c r="C226" s="11" t="s">
        <v>258</v>
      </c>
      <c r="D226" s="32">
        <v>1100</v>
      </c>
      <c r="E226" s="32">
        <v>1100</v>
      </c>
      <c r="F226" s="37" t="s">
        <v>91</v>
      </c>
      <c r="G226" s="37" t="s">
        <v>91</v>
      </c>
      <c r="H226" s="37" t="s">
        <v>91</v>
      </c>
    </row>
    <row r="227" spans="1:8" s="124" customFormat="1" ht="12.75">
      <c r="A227" s="10"/>
      <c r="B227" s="12" t="s">
        <v>313</v>
      </c>
      <c r="C227" s="11" t="s">
        <v>299</v>
      </c>
      <c r="D227" s="32">
        <v>44890</v>
      </c>
      <c r="E227" s="32">
        <v>44890</v>
      </c>
      <c r="F227" s="37" t="s">
        <v>91</v>
      </c>
      <c r="G227" s="37" t="s">
        <v>91</v>
      </c>
      <c r="H227" s="37" t="s">
        <v>91</v>
      </c>
    </row>
    <row r="228" spans="1:8" s="124" customFormat="1" ht="12.75">
      <c r="A228" s="10"/>
      <c r="B228" s="10">
        <v>4300</v>
      </c>
      <c r="C228" s="11" t="s">
        <v>22</v>
      </c>
      <c r="D228" s="32">
        <v>185000</v>
      </c>
      <c r="E228" s="32">
        <v>185000</v>
      </c>
      <c r="F228" s="37" t="s">
        <v>91</v>
      </c>
      <c r="G228" s="37" t="s">
        <v>91</v>
      </c>
      <c r="H228" s="37" t="s">
        <v>91</v>
      </c>
    </row>
    <row r="229" spans="1:8" s="124" customFormat="1" ht="12.75">
      <c r="A229" s="10"/>
      <c r="B229" s="93"/>
      <c r="C229" s="105" t="s">
        <v>254</v>
      </c>
      <c r="D229" s="50">
        <f>SUM(D225:D228)</f>
        <v>238730</v>
      </c>
      <c r="E229" s="50">
        <f>SUM(E225:E228)</f>
        <v>238730</v>
      </c>
      <c r="F229" s="50"/>
      <c r="G229" s="50"/>
      <c r="H229" s="50"/>
    </row>
    <row r="230" spans="1:8" s="124" customFormat="1" ht="12.75">
      <c r="A230" s="60"/>
      <c r="B230" s="61"/>
      <c r="C230" s="25" t="s">
        <v>123</v>
      </c>
      <c r="D230" s="35">
        <f>SUM(D229,D223)</f>
        <v>575809</v>
      </c>
      <c r="E230" s="35">
        <f>SUM(E229,E223)</f>
        <v>575809</v>
      </c>
      <c r="F230" s="36" t="s">
        <v>91</v>
      </c>
      <c r="G230" s="36" t="s">
        <v>91</v>
      </c>
      <c r="H230" s="36" t="s">
        <v>91</v>
      </c>
    </row>
    <row r="231" spans="1:8" s="124" customFormat="1" ht="12.75">
      <c r="A231" s="42">
        <v>851</v>
      </c>
      <c r="B231" s="43"/>
      <c r="C231" s="44" t="s">
        <v>124</v>
      </c>
      <c r="D231" s="32"/>
      <c r="E231" s="32"/>
      <c r="F231" s="32"/>
      <c r="G231" s="32"/>
      <c r="H231" s="32"/>
    </row>
    <row r="232" spans="1:8" s="124" customFormat="1" ht="12.75">
      <c r="A232" s="45">
        <v>85154</v>
      </c>
      <c r="B232" s="45"/>
      <c r="C232" s="46" t="s">
        <v>125</v>
      </c>
      <c r="D232" s="47"/>
      <c r="E232" s="47"/>
      <c r="F232" s="47"/>
      <c r="G232" s="47"/>
      <c r="H232" s="47"/>
    </row>
    <row r="233" spans="1:8" s="124" customFormat="1" ht="12.75">
      <c r="A233" s="10"/>
      <c r="B233" s="10" t="s">
        <v>50</v>
      </c>
      <c r="C233" s="11" t="s">
        <v>204</v>
      </c>
      <c r="D233" s="32">
        <v>6000</v>
      </c>
      <c r="E233" s="32">
        <v>6000</v>
      </c>
      <c r="F233" s="37" t="s">
        <v>91</v>
      </c>
      <c r="G233" s="37" t="s">
        <v>91</v>
      </c>
      <c r="H233" s="37" t="s">
        <v>91</v>
      </c>
    </row>
    <row r="234" spans="1:8" s="124" customFormat="1" ht="12.75">
      <c r="A234" s="10"/>
      <c r="B234" s="10">
        <v>4120</v>
      </c>
      <c r="C234" s="11" t="s">
        <v>258</v>
      </c>
      <c r="D234" s="32">
        <v>380</v>
      </c>
      <c r="E234" s="32">
        <v>380</v>
      </c>
      <c r="F234" s="37" t="s">
        <v>91</v>
      </c>
      <c r="G234" s="37" t="s">
        <v>91</v>
      </c>
      <c r="H234" s="37" t="s">
        <v>91</v>
      </c>
    </row>
    <row r="235" spans="1:8" s="124" customFormat="1" ht="12.75">
      <c r="A235" s="10"/>
      <c r="B235" s="10">
        <v>4170</v>
      </c>
      <c r="C235" s="11" t="s">
        <v>299</v>
      </c>
      <c r="D235" s="32">
        <v>34920</v>
      </c>
      <c r="E235" s="32">
        <v>34920</v>
      </c>
      <c r="F235" s="37" t="s">
        <v>91</v>
      </c>
      <c r="G235" s="37" t="s">
        <v>91</v>
      </c>
      <c r="H235" s="37" t="s">
        <v>91</v>
      </c>
    </row>
    <row r="236" spans="1:8" s="124" customFormat="1" ht="12.75">
      <c r="A236" s="10"/>
      <c r="B236" s="10" t="s">
        <v>27</v>
      </c>
      <c r="C236" s="11" t="s">
        <v>70</v>
      </c>
      <c r="D236" s="32">
        <v>8700</v>
      </c>
      <c r="E236" s="32">
        <v>8700</v>
      </c>
      <c r="F236" s="37" t="s">
        <v>91</v>
      </c>
      <c r="G236" s="37" t="s">
        <v>91</v>
      </c>
      <c r="H236" s="37" t="s">
        <v>91</v>
      </c>
    </row>
    <row r="237" spans="1:8" s="124" customFormat="1" ht="12.75">
      <c r="A237" s="10"/>
      <c r="B237" s="10" t="s">
        <v>87</v>
      </c>
      <c r="C237" s="11" t="s">
        <v>71</v>
      </c>
      <c r="D237" s="32">
        <v>5000</v>
      </c>
      <c r="E237" s="32">
        <v>5000</v>
      </c>
      <c r="F237" s="37" t="s">
        <v>91</v>
      </c>
      <c r="G237" s="37" t="s">
        <v>91</v>
      </c>
      <c r="H237" s="37" t="s">
        <v>91</v>
      </c>
    </row>
    <row r="238" spans="1:8" s="124" customFormat="1" ht="12.75">
      <c r="A238" s="10"/>
      <c r="B238" s="10" t="s">
        <v>20</v>
      </c>
      <c r="C238" s="11" t="s">
        <v>22</v>
      </c>
      <c r="D238" s="32">
        <v>2000</v>
      </c>
      <c r="E238" s="32">
        <v>2000</v>
      </c>
      <c r="F238" s="37" t="s">
        <v>91</v>
      </c>
      <c r="G238" s="37" t="s">
        <v>91</v>
      </c>
      <c r="H238" s="37" t="s">
        <v>91</v>
      </c>
    </row>
    <row r="239" spans="1:8" s="124" customFormat="1" ht="12.75">
      <c r="A239" s="71"/>
      <c r="B239" s="126"/>
      <c r="C239" s="111" t="s">
        <v>126</v>
      </c>
      <c r="D239" s="50">
        <f>SUM(D233:D238)</f>
        <v>57000</v>
      </c>
      <c r="E239" s="50">
        <f>SUM(E233:E238)</f>
        <v>57000</v>
      </c>
      <c r="F239" s="51" t="s">
        <v>91</v>
      </c>
      <c r="G239" s="51" t="s">
        <v>91</v>
      </c>
      <c r="H239" s="51" t="s">
        <v>91</v>
      </c>
    </row>
    <row r="240" spans="1:8" s="124" customFormat="1" ht="12.75">
      <c r="A240" s="45">
        <v>85195</v>
      </c>
      <c r="B240" s="45"/>
      <c r="C240" s="46" t="s">
        <v>28</v>
      </c>
      <c r="D240" s="47"/>
      <c r="E240" s="47"/>
      <c r="F240" s="47"/>
      <c r="G240" s="47"/>
      <c r="H240" s="47"/>
    </row>
    <row r="241" spans="1:8" s="124" customFormat="1" ht="12.75">
      <c r="A241" s="10"/>
      <c r="B241" s="10">
        <v>4280</v>
      </c>
      <c r="C241" s="11" t="s">
        <v>320</v>
      </c>
      <c r="D241" s="32">
        <v>5000</v>
      </c>
      <c r="E241" s="32">
        <v>5000</v>
      </c>
      <c r="F241" s="37" t="s">
        <v>91</v>
      </c>
      <c r="G241" s="37" t="s">
        <v>91</v>
      </c>
      <c r="H241" s="37" t="s">
        <v>91</v>
      </c>
    </row>
    <row r="242" spans="1:8" s="124" customFormat="1" ht="12.75">
      <c r="A242" s="60"/>
      <c r="B242" s="61"/>
      <c r="C242" s="25" t="s">
        <v>127</v>
      </c>
      <c r="D242" s="35">
        <f>SUM(D241,D239)</f>
        <v>62000</v>
      </c>
      <c r="E242" s="35">
        <f>SUM(E241,E239)</f>
        <v>62000</v>
      </c>
      <c r="F242" s="36" t="s">
        <v>91</v>
      </c>
      <c r="G242" s="36" t="s">
        <v>91</v>
      </c>
      <c r="H242" s="36" t="s">
        <v>91</v>
      </c>
    </row>
    <row r="243" spans="1:8" s="124" customFormat="1" ht="12.75">
      <c r="A243" s="42">
        <v>852</v>
      </c>
      <c r="B243" s="43"/>
      <c r="C243" s="44" t="s">
        <v>229</v>
      </c>
      <c r="D243" s="32"/>
      <c r="E243" s="32"/>
      <c r="F243" s="32"/>
      <c r="G243" s="32"/>
      <c r="H243" s="32"/>
    </row>
    <row r="244" spans="1:8" s="124" customFormat="1" ht="12.75">
      <c r="A244" s="10">
        <v>85215</v>
      </c>
      <c r="B244" s="10"/>
      <c r="C244" s="14" t="s">
        <v>133</v>
      </c>
      <c r="D244" s="32"/>
      <c r="E244" s="32"/>
      <c r="F244" s="32"/>
      <c r="G244" s="32"/>
      <c r="H244" s="32"/>
    </row>
    <row r="245" spans="1:8" s="124" customFormat="1" ht="12.75">
      <c r="A245" s="20"/>
      <c r="B245" s="20" t="s">
        <v>130</v>
      </c>
      <c r="C245" s="21" t="s">
        <v>132</v>
      </c>
      <c r="D245" s="22">
        <v>240000</v>
      </c>
      <c r="E245" s="22">
        <v>240000</v>
      </c>
      <c r="F245" s="53" t="s">
        <v>91</v>
      </c>
      <c r="G245" s="53" t="s">
        <v>91</v>
      </c>
      <c r="H245" s="53" t="s">
        <v>91</v>
      </c>
    </row>
    <row r="246" spans="1:8" s="124" customFormat="1" ht="12.75">
      <c r="A246" s="153"/>
      <c r="B246" s="61"/>
      <c r="C246" s="25" t="s">
        <v>240</v>
      </c>
      <c r="D246" s="35">
        <f>SUM(D245)</f>
        <v>240000</v>
      </c>
      <c r="E246" s="35">
        <f>SUM(E245)</f>
        <v>240000</v>
      </c>
      <c r="F246" s="36" t="s">
        <v>91</v>
      </c>
      <c r="G246" s="36" t="s">
        <v>91</v>
      </c>
      <c r="H246" s="36" t="s">
        <v>91</v>
      </c>
    </row>
    <row r="247" spans="1:8" s="124" customFormat="1" ht="12.75">
      <c r="A247" s="42">
        <v>853</v>
      </c>
      <c r="B247" s="43"/>
      <c r="C247" s="44" t="s">
        <v>338</v>
      </c>
      <c r="D247" s="32"/>
      <c r="E247" s="32"/>
      <c r="F247" s="32"/>
      <c r="G247" s="32"/>
      <c r="H247" s="32"/>
    </row>
    <row r="248" spans="1:8" s="124" customFormat="1" ht="12.75">
      <c r="A248" s="45">
        <v>85395</v>
      </c>
      <c r="B248" s="45"/>
      <c r="C248" s="46" t="s">
        <v>28</v>
      </c>
      <c r="D248" s="47"/>
      <c r="E248" s="47"/>
      <c r="F248" s="47"/>
      <c r="G248" s="47"/>
      <c r="H248" s="47"/>
    </row>
    <row r="249" spans="1:8" s="124" customFormat="1" ht="12.75">
      <c r="A249" s="10"/>
      <c r="B249" s="10">
        <v>4010</v>
      </c>
      <c r="C249" s="11" t="s">
        <v>255</v>
      </c>
      <c r="D249" s="32">
        <v>8100</v>
      </c>
      <c r="E249" s="32">
        <v>8100</v>
      </c>
      <c r="F249" s="37" t="s">
        <v>91</v>
      </c>
      <c r="G249" s="37" t="s">
        <v>91</v>
      </c>
      <c r="H249" s="37" t="s">
        <v>91</v>
      </c>
    </row>
    <row r="250" spans="1:8" s="124" customFormat="1" ht="12.75">
      <c r="A250" s="10"/>
      <c r="B250" s="10" t="s">
        <v>50</v>
      </c>
      <c r="C250" s="11" t="s">
        <v>204</v>
      </c>
      <c r="D250" s="32">
        <v>1396</v>
      </c>
      <c r="E250" s="32">
        <v>1396</v>
      </c>
      <c r="F250" s="37" t="s">
        <v>91</v>
      </c>
      <c r="G250" s="37" t="s">
        <v>91</v>
      </c>
      <c r="H250" s="37" t="s">
        <v>91</v>
      </c>
    </row>
    <row r="251" spans="1:8" s="124" customFormat="1" ht="12.75">
      <c r="A251" s="10"/>
      <c r="B251" s="10">
        <v>4120</v>
      </c>
      <c r="C251" s="11" t="s">
        <v>258</v>
      </c>
      <c r="D251" s="32">
        <v>199</v>
      </c>
      <c r="E251" s="32">
        <v>199</v>
      </c>
      <c r="F251" s="37" t="s">
        <v>91</v>
      </c>
      <c r="G251" s="37" t="s">
        <v>91</v>
      </c>
      <c r="H251" s="37" t="s">
        <v>91</v>
      </c>
    </row>
    <row r="252" spans="1:8" s="124" customFormat="1" ht="12.75">
      <c r="A252" s="10"/>
      <c r="B252" s="10">
        <v>4270</v>
      </c>
      <c r="C252" s="11" t="s">
        <v>33</v>
      </c>
      <c r="D252" s="32">
        <v>23300</v>
      </c>
      <c r="E252" s="32">
        <v>23300</v>
      </c>
      <c r="F252" s="37" t="s">
        <v>91</v>
      </c>
      <c r="G252" s="37" t="s">
        <v>91</v>
      </c>
      <c r="H252" s="37" t="s">
        <v>91</v>
      </c>
    </row>
    <row r="253" spans="1:8" s="124" customFormat="1" ht="12.75">
      <c r="A253" s="10"/>
      <c r="B253" s="10" t="s">
        <v>20</v>
      </c>
      <c r="C253" s="11" t="s">
        <v>22</v>
      </c>
      <c r="D253" s="32">
        <v>2305</v>
      </c>
      <c r="E253" s="32">
        <v>2305</v>
      </c>
      <c r="F253" s="37" t="s">
        <v>91</v>
      </c>
      <c r="G253" s="37" t="s">
        <v>91</v>
      </c>
      <c r="H253" s="37" t="s">
        <v>91</v>
      </c>
    </row>
    <row r="254" spans="1:8" s="124" customFormat="1" ht="12.75">
      <c r="A254" s="71"/>
      <c r="B254" s="126"/>
      <c r="C254" s="111" t="s">
        <v>126</v>
      </c>
      <c r="D254" s="50">
        <f>SUM(D249:D253)</f>
        <v>35300</v>
      </c>
      <c r="E254" s="50">
        <f>SUM(E249:E253)</f>
        <v>35300</v>
      </c>
      <c r="F254" s="51" t="s">
        <v>91</v>
      </c>
      <c r="G254" s="51" t="s">
        <v>91</v>
      </c>
      <c r="H254" s="51" t="s">
        <v>91</v>
      </c>
    </row>
    <row r="255" spans="1:8" s="124" customFormat="1" ht="12.75">
      <c r="A255" s="60"/>
      <c r="B255" s="61"/>
      <c r="C255" s="25" t="s">
        <v>339</v>
      </c>
      <c r="D255" s="35">
        <f>SUM(D254)</f>
        <v>35300</v>
      </c>
      <c r="E255" s="35">
        <f>SUM(E254)</f>
        <v>35300</v>
      </c>
      <c r="F255" s="36" t="s">
        <v>91</v>
      </c>
      <c r="G255" s="36" t="s">
        <v>91</v>
      </c>
      <c r="H255" s="36" t="s">
        <v>91</v>
      </c>
    </row>
    <row r="256" spans="1:8" s="124" customFormat="1" ht="12.75">
      <c r="A256" s="58" t="s">
        <v>137</v>
      </c>
      <c r="B256" s="10"/>
      <c r="C256" s="59" t="s">
        <v>138</v>
      </c>
      <c r="D256" s="32"/>
      <c r="E256" s="32"/>
      <c r="F256" s="32"/>
      <c r="G256" s="32"/>
      <c r="H256" s="32"/>
    </row>
    <row r="257" spans="1:8" s="124" customFormat="1" ht="12.75">
      <c r="A257" s="45">
        <v>90001</v>
      </c>
      <c r="B257" s="45"/>
      <c r="C257" s="46" t="s">
        <v>139</v>
      </c>
      <c r="D257" s="32"/>
      <c r="E257" s="32"/>
      <c r="F257" s="32"/>
      <c r="G257" s="32"/>
      <c r="H257" s="32"/>
    </row>
    <row r="258" spans="1:8" s="124" customFormat="1" ht="12.75">
      <c r="A258" s="10"/>
      <c r="B258" s="10">
        <v>6050</v>
      </c>
      <c r="C258" s="11" t="s">
        <v>200</v>
      </c>
      <c r="D258" s="22">
        <f>SUM(D260:D260)</f>
        <v>10000</v>
      </c>
      <c r="E258" s="22">
        <f>SUM(E260:E260)</f>
        <v>10000</v>
      </c>
      <c r="F258" s="53" t="s">
        <v>91</v>
      </c>
      <c r="G258" s="53" t="s">
        <v>91</v>
      </c>
      <c r="H258" s="53" t="s">
        <v>91</v>
      </c>
    </row>
    <row r="259" spans="1:8" s="124" customFormat="1" ht="12.75">
      <c r="A259" s="10"/>
      <c r="B259" s="10"/>
      <c r="C259" s="11" t="s">
        <v>270</v>
      </c>
      <c r="D259" s="32"/>
      <c r="E259" s="32"/>
      <c r="F259" s="37"/>
      <c r="G259" s="37"/>
      <c r="H259" s="37"/>
    </row>
    <row r="260" spans="1:8" s="124" customFormat="1" ht="25.5">
      <c r="A260" s="10"/>
      <c r="B260" s="12" t="s">
        <v>246</v>
      </c>
      <c r="C260" s="23" t="s">
        <v>288</v>
      </c>
      <c r="D260" s="32">
        <v>10000</v>
      </c>
      <c r="E260" s="32">
        <v>10000</v>
      </c>
      <c r="F260" s="37" t="s">
        <v>91</v>
      </c>
      <c r="G260" s="37" t="s">
        <v>91</v>
      </c>
      <c r="H260" s="37" t="s">
        <v>91</v>
      </c>
    </row>
    <row r="261" spans="1:8" s="124" customFormat="1" ht="12.75">
      <c r="A261" s="152"/>
      <c r="B261" s="126"/>
      <c r="C261" s="85" t="s">
        <v>205</v>
      </c>
      <c r="D261" s="50">
        <f>SUM(D258:D258)</f>
        <v>10000</v>
      </c>
      <c r="E261" s="50">
        <f>SUM(E258:E258)</f>
        <v>10000</v>
      </c>
      <c r="F261" s="51" t="s">
        <v>91</v>
      </c>
      <c r="G261" s="51" t="s">
        <v>91</v>
      </c>
      <c r="H261" s="51" t="s">
        <v>91</v>
      </c>
    </row>
    <row r="262" spans="1:8" s="124" customFormat="1" ht="12.75">
      <c r="A262" s="77">
        <v>90002</v>
      </c>
      <c r="B262" s="45"/>
      <c r="C262" s="46" t="s">
        <v>327</v>
      </c>
      <c r="D262" s="47"/>
      <c r="E262" s="47"/>
      <c r="F262" s="47"/>
      <c r="G262" s="47"/>
      <c r="H262" s="47"/>
    </row>
    <row r="263" spans="1:8" s="124" customFormat="1" ht="12.75">
      <c r="A263" s="119"/>
      <c r="B263" s="10">
        <v>6050</v>
      </c>
      <c r="C263" s="14" t="s">
        <v>200</v>
      </c>
      <c r="D263" s="32">
        <v>10000</v>
      </c>
      <c r="E263" s="32">
        <v>10000</v>
      </c>
      <c r="F263" s="32"/>
      <c r="G263" s="32"/>
      <c r="H263" s="32"/>
    </row>
    <row r="264" spans="1:8" s="124" customFormat="1" ht="12.75">
      <c r="A264" s="77">
        <v>90003</v>
      </c>
      <c r="B264" s="45"/>
      <c r="C264" s="46" t="s">
        <v>140</v>
      </c>
      <c r="D264" s="47"/>
      <c r="E264" s="47"/>
      <c r="F264" s="47"/>
      <c r="G264" s="47"/>
      <c r="H264" s="47"/>
    </row>
    <row r="265" spans="1:8" s="124" customFormat="1" ht="12.75">
      <c r="A265" s="119"/>
      <c r="B265" s="10">
        <v>3020</v>
      </c>
      <c r="C265" s="11" t="s">
        <v>68</v>
      </c>
      <c r="D265" s="32">
        <v>200</v>
      </c>
      <c r="E265" s="32">
        <v>200</v>
      </c>
      <c r="F265" s="37" t="s">
        <v>91</v>
      </c>
      <c r="G265" s="37" t="s">
        <v>91</v>
      </c>
      <c r="H265" s="37" t="s">
        <v>91</v>
      </c>
    </row>
    <row r="266" spans="1:8" s="124" customFormat="1" ht="12.75">
      <c r="A266" s="119"/>
      <c r="B266" s="10">
        <v>4010</v>
      </c>
      <c r="C266" s="11" t="s">
        <v>256</v>
      </c>
      <c r="D266" s="32">
        <v>15715</v>
      </c>
      <c r="E266" s="32">
        <v>15715</v>
      </c>
      <c r="F266" s="37" t="s">
        <v>91</v>
      </c>
      <c r="G266" s="37" t="s">
        <v>91</v>
      </c>
      <c r="H266" s="37" t="s">
        <v>91</v>
      </c>
    </row>
    <row r="267" spans="1:8" s="124" customFormat="1" ht="12.75">
      <c r="A267" s="119"/>
      <c r="B267" s="10">
        <v>4040</v>
      </c>
      <c r="C267" s="11" t="s">
        <v>275</v>
      </c>
      <c r="D267" s="32">
        <v>1235</v>
      </c>
      <c r="E267" s="32">
        <v>1235</v>
      </c>
      <c r="F267" s="37" t="s">
        <v>91</v>
      </c>
      <c r="G267" s="37" t="s">
        <v>91</v>
      </c>
      <c r="H267" s="37" t="s">
        <v>91</v>
      </c>
    </row>
    <row r="268" spans="1:8" s="124" customFormat="1" ht="12.75">
      <c r="A268" s="119"/>
      <c r="B268" s="10">
        <v>4110</v>
      </c>
      <c r="C268" s="11" t="s">
        <v>204</v>
      </c>
      <c r="D268" s="32">
        <v>2920</v>
      </c>
      <c r="E268" s="32">
        <v>2920</v>
      </c>
      <c r="F268" s="37" t="s">
        <v>91</v>
      </c>
      <c r="G268" s="37" t="s">
        <v>91</v>
      </c>
      <c r="H268" s="37" t="s">
        <v>91</v>
      </c>
    </row>
    <row r="269" spans="1:8" s="124" customFormat="1" ht="12.75">
      <c r="A269" s="119"/>
      <c r="B269" s="10">
        <v>4120</v>
      </c>
      <c r="C269" s="11" t="s">
        <v>289</v>
      </c>
      <c r="D269" s="32">
        <v>416</v>
      </c>
      <c r="E269" s="32">
        <v>416</v>
      </c>
      <c r="F269" s="37" t="s">
        <v>91</v>
      </c>
      <c r="G269" s="37" t="s">
        <v>91</v>
      </c>
      <c r="H269" s="37" t="s">
        <v>91</v>
      </c>
    </row>
    <row r="270" spans="1:8" s="124" customFormat="1" ht="12.75">
      <c r="A270" s="119"/>
      <c r="B270" s="10">
        <v>4210</v>
      </c>
      <c r="C270" s="11" t="s">
        <v>70</v>
      </c>
      <c r="D270" s="32">
        <v>6000</v>
      </c>
      <c r="E270" s="32">
        <v>6000</v>
      </c>
      <c r="F270" s="37" t="s">
        <v>91</v>
      </c>
      <c r="G270" s="37" t="s">
        <v>91</v>
      </c>
      <c r="H270" s="37" t="s">
        <v>91</v>
      </c>
    </row>
    <row r="271" spans="1:8" s="124" customFormat="1" ht="12.75">
      <c r="A271" s="78"/>
      <c r="B271" s="10">
        <v>4300</v>
      </c>
      <c r="C271" s="11" t="s">
        <v>22</v>
      </c>
      <c r="D271" s="32">
        <v>4427</v>
      </c>
      <c r="E271" s="32">
        <v>4427</v>
      </c>
      <c r="F271" s="37" t="s">
        <v>91</v>
      </c>
      <c r="G271" s="37" t="s">
        <v>91</v>
      </c>
      <c r="H271" s="37" t="s">
        <v>91</v>
      </c>
    </row>
    <row r="272" spans="1:8" s="124" customFormat="1" ht="12.75">
      <c r="A272" s="78"/>
      <c r="B272" s="10">
        <v>4440</v>
      </c>
      <c r="C272" s="11" t="s">
        <v>72</v>
      </c>
      <c r="D272" s="32">
        <v>716</v>
      </c>
      <c r="E272" s="32">
        <v>716</v>
      </c>
      <c r="F272" s="37" t="s">
        <v>91</v>
      </c>
      <c r="G272" s="37" t="s">
        <v>91</v>
      </c>
      <c r="H272" s="37" t="s">
        <v>91</v>
      </c>
    </row>
    <row r="273" spans="1:8" s="124" customFormat="1" ht="12.75">
      <c r="A273" s="152"/>
      <c r="B273" s="126"/>
      <c r="C273" s="85" t="s">
        <v>290</v>
      </c>
      <c r="D273" s="50">
        <f>SUM(D265:D272)</f>
        <v>31629</v>
      </c>
      <c r="E273" s="50">
        <f>SUM(E265:E272)</f>
        <v>31629</v>
      </c>
      <c r="F273" s="51" t="s">
        <v>91</v>
      </c>
      <c r="G273" s="51" t="s">
        <v>91</v>
      </c>
      <c r="H273" s="51" t="s">
        <v>91</v>
      </c>
    </row>
    <row r="274" spans="1:8" s="124" customFormat="1" ht="12.75">
      <c r="A274" s="77">
        <v>90004</v>
      </c>
      <c r="B274" s="45"/>
      <c r="C274" s="46" t="s">
        <v>141</v>
      </c>
      <c r="D274" s="47"/>
      <c r="E274" s="47"/>
      <c r="F274" s="47"/>
      <c r="G274" s="47"/>
      <c r="H274" s="47"/>
    </row>
    <row r="275" spans="1:8" s="124" customFormat="1" ht="12.75">
      <c r="A275" s="119"/>
      <c r="B275" s="10">
        <v>4110</v>
      </c>
      <c r="C275" s="11" t="s">
        <v>204</v>
      </c>
      <c r="D275" s="32">
        <v>350</v>
      </c>
      <c r="E275" s="32">
        <v>350</v>
      </c>
      <c r="F275" s="37" t="s">
        <v>91</v>
      </c>
      <c r="G275" s="37" t="s">
        <v>91</v>
      </c>
      <c r="H275" s="37" t="s">
        <v>91</v>
      </c>
    </row>
    <row r="276" spans="1:8" s="124" customFormat="1" ht="12.75">
      <c r="A276" s="119"/>
      <c r="B276" s="10">
        <v>4210</v>
      </c>
      <c r="C276" s="11" t="s">
        <v>70</v>
      </c>
      <c r="D276" s="32">
        <v>1250</v>
      </c>
      <c r="E276" s="32">
        <v>1250</v>
      </c>
      <c r="F276" s="37" t="s">
        <v>91</v>
      </c>
      <c r="G276" s="37" t="s">
        <v>91</v>
      </c>
      <c r="H276" s="37" t="s">
        <v>91</v>
      </c>
    </row>
    <row r="277" spans="1:8" s="124" customFormat="1" ht="12.75">
      <c r="A277" s="78"/>
      <c r="B277" s="10">
        <v>4170</v>
      </c>
      <c r="C277" s="11" t="s">
        <v>299</v>
      </c>
      <c r="D277" s="32">
        <v>2000</v>
      </c>
      <c r="E277" s="32">
        <v>2000</v>
      </c>
      <c r="F277" s="37" t="s">
        <v>91</v>
      </c>
      <c r="G277" s="37" t="s">
        <v>91</v>
      </c>
      <c r="H277" s="37" t="s">
        <v>91</v>
      </c>
    </row>
    <row r="278" spans="1:8" s="124" customFormat="1" ht="12.75">
      <c r="A278" s="152"/>
      <c r="B278" s="126"/>
      <c r="C278" s="85" t="s">
        <v>291</v>
      </c>
      <c r="D278" s="50">
        <f>SUM(D275:D277)</f>
        <v>3600</v>
      </c>
      <c r="E278" s="50">
        <f>SUM(E275:E277)</f>
        <v>3600</v>
      </c>
      <c r="F278" s="51" t="s">
        <v>91</v>
      </c>
      <c r="G278" s="51" t="s">
        <v>91</v>
      </c>
      <c r="H278" s="51" t="s">
        <v>91</v>
      </c>
    </row>
    <row r="279" spans="1:8" s="124" customFormat="1" ht="12" customHeight="1">
      <c r="A279" s="77">
        <v>90015</v>
      </c>
      <c r="B279" s="45"/>
      <c r="C279" s="46" t="s">
        <v>142</v>
      </c>
      <c r="D279" s="47"/>
      <c r="E279" s="47"/>
      <c r="F279" s="47"/>
      <c r="G279" s="47"/>
      <c r="H279" s="47"/>
    </row>
    <row r="280" spans="1:8" s="124" customFormat="1" ht="12.75">
      <c r="A280" s="10"/>
      <c r="B280" s="10">
        <v>4260</v>
      </c>
      <c r="C280" s="11" t="s">
        <v>71</v>
      </c>
      <c r="D280" s="32">
        <v>80000</v>
      </c>
      <c r="E280" s="32">
        <v>80000</v>
      </c>
      <c r="F280" s="37" t="s">
        <v>91</v>
      </c>
      <c r="G280" s="37" t="s">
        <v>91</v>
      </c>
      <c r="H280" s="37" t="s">
        <v>91</v>
      </c>
    </row>
    <row r="281" spans="1:8" s="124" customFormat="1" ht="12.75">
      <c r="A281" s="78"/>
      <c r="B281" s="10">
        <v>4270</v>
      </c>
      <c r="C281" s="11" t="s">
        <v>33</v>
      </c>
      <c r="D281" s="32">
        <v>45000</v>
      </c>
      <c r="E281" s="32">
        <v>45000</v>
      </c>
      <c r="F281" s="37" t="s">
        <v>91</v>
      </c>
      <c r="G281" s="37" t="s">
        <v>91</v>
      </c>
      <c r="H281" s="37" t="s">
        <v>91</v>
      </c>
    </row>
    <row r="282" spans="1:8" s="124" customFormat="1" ht="12.75">
      <c r="A282" s="148"/>
      <c r="B282" s="149"/>
      <c r="C282" s="85" t="s">
        <v>143</v>
      </c>
      <c r="D282" s="50">
        <f>SUM(D280:D281)</f>
        <v>125000</v>
      </c>
      <c r="E282" s="50">
        <f>SUM(E280:E281)</f>
        <v>125000</v>
      </c>
      <c r="F282" s="51" t="s">
        <v>91</v>
      </c>
      <c r="G282" s="51" t="s">
        <v>91</v>
      </c>
      <c r="H282" s="51" t="s">
        <v>91</v>
      </c>
    </row>
    <row r="283" spans="1:8" s="124" customFormat="1" ht="12.75">
      <c r="A283" s="10" t="s">
        <v>144</v>
      </c>
      <c r="B283" s="10"/>
      <c r="C283" s="14" t="s">
        <v>28</v>
      </c>
      <c r="D283" s="32"/>
      <c r="E283" s="32"/>
      <c r="F283" s="32"/>
      <c r="G283" s="32"/>
      <c r="H283" s="32"/>
    </row>
    <row r="284" spans="1:8" s="124" customFormat="1" ht="12.75">
      <c r="A284" s="10"/>
      <c r="B284" s="10">
        <v>4210</v>
      </c>
      <c r="C284" s="11" t="s">
        <v>70</v>
      </c>
      <c r="D284" s="32">
        <v>20000</v>
      </c>
      <c r="E284" s="32">
        <v>20000</v>
      </c>
      <c r="F284" s="37" t="s">
        <v>91</v>
      </c>
      <c r="G284" s="37" t="s">
        <v>91</v>
      </c>
      <c r="H284" s="37" t="s">
        <v>91</v>
      </c>
    </row>
    <row r="285" spans="1:8" s="124" customFormat="1" ht="12.75">
      <c r="A285" s="10"/>
      <c r="B285" s="10">
        <v>4270</v>
      </c>
      <c r="C285" s="11" t="s">
        <v>33</v>
      </c>
      <c r="D285" s="32">
        <v>50000</v>
      </c>
      <c r="E285" s="32">
        <v>50000</v>
      </c>
      <c r="F285" s="37" t="s">
        <v>91</v>
      </c>
      <c r="G285" s="37" t="s">
        <v>91</v>
      </c>
      <c r="H285" s="37" t="s">
        <v>91</v>
      </c>
    </row>
    <row r="286" spans="1:8" s="124" customFormat="1" ht="12.75">
      <c r="A286" s="10"/>
      <c r="B286" s="10" t="s">
        <v>20</v>
      </c>
      <c r="C286" s="11" t="s">
        <v>22</v>
      </c>
      <c r="D286" s="32">
        <v>5500</v>
      </c>
      <c r="E286" s="32">
        <v>5500</v>
      </c>
      <c r="F286" s="37" t="s">
        <v>91</v>
      </c>
      <c r="G286" s="37" t="s">
        <v>91</v>
      </c>
      <c r="H286" s="37" t="s">
        <v>91</v>
      </c>
    </row>
    <row r="287" spans="1:8" s="124" customFormat="1" ht="12.75">
      <c r="A287" s="10"/>
      <c r="B287" s="10">
        <v>6060</v>
      </c>
      <c r="C287" s="21" t="s">
        <v>247</v>
      </c>
      <c r="D287" s="32">
        <v>25000</v>
      </c>
      <c r="E287" s="32">
        <v>25000</v>
      </c>
      <c r="F287" s="37" t="s">
        <v>91</v>
      </c>
      <c r="G287" s="37" t="s">
        <v>91</v>
      </c>
      <c r="H287" s="37" t="s">
        <v>91</v>
      </c>
    </row>
    <row r="288" spans="1:8" s="124" customFormat="1" ht="12.75">
      <c r="A288" s="148"/>
      <c r="B288" s="149"/>
      <c r="C288" s="85" t="s">
        <v>271</v>
      </c>
      <c r="D288" s="50">
        <f>SUM(D284:D287)</f>
        <v>100500</v>
      </c>
      <c r="E288" s="50">
        <f>SUM(E284:E287)</f>
        <v>100500</v>
      </c>
      <c r="F288" s="51" t="s">
        <v>91</v>
      </c>
      <c r="G288" s="51" t="s">
        <v>91</v>
      </c>
      <c r="H288" s="51" t="s">
        <v>91</v>
      </c>
    </row>
    <row r="289" spans="1:8" s="124" customFormat="1" ht="12.75">
      <c r="A289" s="60"/>
      <c r="B289" s="61"/>
      <c r="C289" s="25" t="s">
        <v>145</v>
      </c>
      <c r="D289" s="35">
        <f>SUM(D288,D282,D278,D273,D263,D261)</f>
        <v>280729</v>
      </c>
      <c r="E289" s="35">
        <f>SUM(E288,E282,E278,E273,E263,E261)</f>
        <v>280729</v>
      </c>
      <c r="F289" s="36" t="s">
        <v>91</v>
      </c>
      <c r="G289" s="36" t="s">
        <v>91</v>
      </c>
      <c r="H289" s="36" t="s">
        <v>91</v>
      </c>
    </row>
    <row r="290" spans="1:8" s="124" customFormat="1" ht="12.75">
      <c r="A290" s="42" t="s">
        <v>146</v>
      </c>
      <c r="B290" s="43"/>
      <c r="C290" s="44" t="s">
        <v>148</v>
      </c>
      <c r="D290" s="32"/>
      <c r="E290" s="32"/>
      <c r="F290" s="32"/>
      <c r="G290" s="32"/>
      <c r="H290" s="32"/>
    </row>
    <row r="291" spans="1:8" s="124" customFormat="1" ht="12.75">
      <c r="A291" s="10" t="s">
        <v>147</v>
      </c>
      <c r="B291" s="10"/>
      <c r="C291" s="14" t="s">
        <v>149</v>
      </c>
      <c r="D291" s="32"/>
      <c r="E291" s="32"/>
      <c r="F291" s="32"/>
      <c r="G291" s="32"/>
      <c r="H291" s="32"/>
    </row>
    <row r="292" spans="1:8" s="124" customFormat="1" ht="12.75">
      <c r="A292" s="10"/>
      <c r="B292" s="10">
        <v>4210</v>
      </c>
      <c r="C292" s="11" t="s">
        <v>70</v>
      </c>
      <c r="D292" s="32">
        <v>2000</v>
      </c>
      <c r="E292" s="32">
        <v>2000</v>
      </c>
      <c r="F292" s="37" t="s">
        <v>91</v>
      </c>
      <c r="G292" s="37" t="s">
        <v>91</v>
      </c>
      <c r="H292" s="37" t="s">
        <v>91</v>
      </c>
    </row>
    <row r="293" spans="1:8" s="124" customFormat="1" ht="12.75">
      <c r="A293" s="10"/>
      <c r="B293" s="10" t="s">
        <v>87</v>
      </c>
      <c r="C293" s="11" t="s">
        <v>71</v>
      </c>
      <c r="D293" s="32">
        <v>1800</v>
      </c>
      <c r="E293" s="32">
        <v>1800</v>
      </c>
      <c r="F293" s="37" t="s">
        <v>91</v>
      </c>
      <c r="G293" s="37" t="s">
        <v>91</v>
      </c>
      <c r="H293" s="37" t="s">
        <v>91</v>
      </c>
    </row>
    <row r="294" spans="1:8" s="124" customFormat="1" ht="12.75">
      <c r="A294" s="163"/>
      <c r="B294" s="10">
        <v>4270</v>
      </c>
      <c r="C294" s="11" t="s">
        <v>33</v>
      </c>
      <c r="D294" s="32">
        <v>34171</v>
      </c>
      <c r="E294" s="32">
        <v>34171</v>
      </c>
      <c r="F294" s="37" t="s">
        <v>91</v>
      </c>
      <c r="G294" s="37" t="s">
        <v>91</v>
      </c>
      <c r="H294" s="37" t="s">
        <v>91</v>
      </c>
    </row>
    <row r="295" spans="1:8" s="124" customFormat="1" ht="12.75">
      <c r="A295" s="125"/>
      <c r="B295" s="126"/>
      <c r="C295" s="83" t="s">
        <v>150</v>
      </c>
      <c r="D295" s="50">
        <f>SUM(D292:D294)</f>
        <v>37971</v>
      </c>
      <c r="E295" s="50">
        <f>SUM(E292:E294)</f>
        <v>37971</v>
      </c>
      <c r="F295" s="51" t="s">
        <v>91</v>
      </c>
      <c r="G295" s="51" t="s">
        <v>91</v>
      </c>
      <c r="H295" s="51" t="s">
        <v>91</v>
      </c>
    </row>
    <row r="296" spans="1:8" s="124" customFormat="1" ht="12.75">
      <c r="A296" s="10">
        <v>92195</v>
      </c>
      <c r="B296" s="10"/>
      <c r="C296" s="14" t="s">
        <v>28</v>
      </c>
      <c r="D296" s="32"/>
      <c r="E296" s="32"/>
      <c r="F296" s="32"/>
      <c r="G296" s="32"/>
      <c r="H296" s="32"/>
    </row>
    <row r="297" spans="1:8" s="124" customFormat="1" ht="12.75">
      <c r="A297" s="127"/>
      <c r="B297" s="10">
        <v>4300</v>
      </c>
      <c r="C297" s="11" t="s">
        <v>22</v>
      </c>
      <c r="D297" s="32">
        <v>28000</v>
      </c>
      <c r="E297" s="32">
        <v>28000</v>
      </c>
      <c r="F297" s="37" t="s">
        <v>91</v>
      </c>
      <c r="G297" s="37" t="s">
        <v>91</v>
      </c>
      <c r="H297" s="37" t="s">
        <v>91</v>
      </c>
    </row>
    <row r="298" spans="1:8" s="124" customFormat="1" ht="12.75">
      <c r="A298" s="158"/>
      <c r="B298" s="74"/>
      <c r="C298" s="25" t="s">
        <v>151</v>
      </c>
      <c r="D298" s="35">
        <f>SUM(D297,D295)</f>
        <v>65971</v>
      </c>
      <c r="E298" s="35">
        <f>SUM(E297,E295)</f>
        <v>65971</v>
      </c>
      <c r="F298" s="36" t="s">
        <v>91</v>
      </c>
      <c r="G298" s="36" t="s">
        <v>91</v>
      </c>
      <c r="H298" s="36" t="s">
        <v>91</v>
      </c>
    </row>
    <row r="299" spans="1:8" s="124" customFormat="1" ht="12.75">
      <c r="A299" s="58" t="s">
        <v>152</v>
      </c>
      <c r="B299" s="10"/>
      <c r="C299" s="59" t="s">
        <v>154</v>
      </c>
      <c r="D299" s="31"/>
      <c r="E299" s="31"/>
      <c r="F299" s="31"/>
      <c r="G299" s="31"/>
      <c r="H299" s="31"/>
    </row>
    <row r="300" spans="1:8" s="124" customFormat="1" ht="12.75">
      <c r="A300" s="45" t="s">
        <v>153</v>
      </c>
      <c r="B300" s="45"/>
      <c r="C300" s="46" t="s">
        <v>155</v>
      </c>
      <c r="D300" s="32"/>
      <c r="E300" s="32"/>
      <c r="F300" s="32"/>
      <c r="G300" s="32"/>
      <c r="H300" s="32"/>
    </row>
    <row r="301" spans="1:8" s="124" customFormat="1" ht="12.75" customHeight="1">
      <c r="A301" s="10"/>
      <c r="B301" s="10">
        <v>4210</v>
      </c>
      <c r="C301" s="11" t="s">
        <v>70</v>
      </c>
      <c r="D301" s="32">
        <v>12500</v>
      </c>
      <c r="E301" s="32">
        <v>12500</v>
      </c>
      <c r="F301" s="37" t="s">
        <v>91</v>
      </c>
      <c r="G301" s="37" t="s">
        <v>91</v>
      </c>
      <c r="H301" s="37" t="s">
        <v>91</v>
      </c>
    </row>
    <row r="302" spans="1:8" s="124" customFormat="1" ht="12.75" customHeight="1">
      <c r="A302" s="10"/>
      <c r="B302" s="10">
        <v>4260</v>
      </c>
      <c r="C302" s="11" t="s">
        <v>71</v>
      </c>
      <c r="D302" s="32">
        <v>1000</v>
      </c>
      <c r="E302" s="32">
        <v>1000</v>
      </c>
      <c r="F302" s="37" t="s">
        <v>91</v>
      </c>
      <c r="G302" s="37" t="s">
        <v>91</v>
      </c>
      <c r="H302" s="37" t="s">
        <v>91</v>
      </c>
    </row>
    <row r="303" spans="1:8" s="124" customFormat="1" ht="12.75" customHeight="1">
      <c r="A303" s="10"/>
      <c r="B303" s="10">
        <v>4270</v>
      </c>
      <c r="C303" s="11" t="s">
        <v>33</v>
      </c>
      <c r="D303" s="32">
        <v>5000</v>
      </c>
      <c r="E303" s="32">
        <v>5000</v>
      </c>
      <c r="F303" s="37"/>
      <c r="G303" s="37"/>
      <c r="H303" s="37"/>
    </row>
    <row r="304" spans="1:8" s="124" customFormat="1" ht="12.75" customHeight="1">
      <c r="A304" s="10"/>
      <c r="B304" s="10">
        <v>4300</v>
      </c>
      <c r="C304" s="11" t="s">
        <v>22</v>
      </c>
      <c r="D304" s="32">
        <v>39000</v>
      </c>
      <c r="E304" s="32">
        <v>39000</v>
      </c>
      <c r="F304" s="37" t="s">
        <v>91</v>
      </c>
      <c r="G304" s="37" t="s">
        <v>91</v>
      </c>
      <c r="H304" s="37" t="s">
        <v>91</v>
      </c>
    </row>
    <row r="305" spans="1:8" s="124" customFormat="1" ht="12.75" customHeight="1">
      <c r="A305" s="10"/>
      <c r="B305" s="10">
        <v>4430</v>
      </c>
      <c r="C305" s="11" t="s">
        <v>41</v>
      </c>
      <c r="D305" s="32">
        <v>4000</v>
      </c>
      <c r="E305" s="32">
        <v>4000</v>
      </c>
      <c r="F305" s="37" t="s">
        <v>91</v>
      </c>
      <c r="G305" s="37" t="s">
        <v>91</v>
      </c>
      <c r="H305" s="37" t="s">
        <v>91</v>
      </c>
    </row>
    <row r="306" spans="1:8" s="124" customFormat="1" ht="12.75">
      <c r="A306" s="8"/>
      <c r="B306" s="81"/>
      <c r="C306" s="63" t="s">
        <v>206</v>
      </c>
      <c r="D306" s="52">
        <f>SUM(D301:D305)</f>
        <v>61500</v>
      </c>
      <c r="E306" s="52">
        <f>SUM(E301:E305)</f>
        <v>61500</v>
      </c>
      <c r="F306" s="18" t="s">
        <v>91</v>
      </c>
      <c r="G306" s="18" t="s">
        <v>91</v>
      </c>
      <c r="H306" s="18" t="s">
        <v>91</v>
      </c>
    </row>
    <row r="307" spans="1:8" s="124" customFormat="1" ht="12.75">
      <c r="A307" s="60"/>
      <c r="B307" s="61"/>
      <c r="C307" s="25" t="s">
        <v>156</v>
      </c>
      <c r="D307" s="35">
        <f>SUM(D306)</f>
        <v>61500</v>
      </c>
      <c r="E307" s="35">
        <f>SUM(E306)</f>
        <v>61500</v>
      </c>
      <c r="F307" s="36" t="s">
        <v>91</v>
      </c>
      <c r="G307" s="36" t="s">
        <v>91</v>
      </c>
      <c r="H307" s="36" t="s">
        <v>91</v>
      </c>
    </row>
    <row r="308" spans="1:8" s="124" customFormat="1" ht="20.25">
      <c r="A308" s="60"/>
      <c r="B308" s="61"/>
      <c r="C308" s="76" t="s">
        <v>157</v>
      </c>
      <c r="D308" s="75">
        <f>SUM(D307,D298,D289,D255,D246,D242,D230,D220,D210,D206,D201,D169,D165,D158,D112,D108,D99,D95,D84)</f>
        <v>4433688</v>
      </c>
      <c r="E308" s="75">
        <f>SUM(E307,E298,E289,E255,E246,E242,E230,E220,E210,E206,E201,E169,E165,E158,E112,E108,E99,E95,E84)</f>
        <v>4309828</v>
      </c>
      <c r="F308" s="75">
        <f>SUM(F307,F298,F289,F255,F246,F242,F230,F220,F210,F206,F201,F169,F165,F158,F112,F108,F99,F95,F84)</f>
        <v>65060</v>
      </c>
      <c r="G308" s="120" t="s">
        <v>91</v>
      </c>
      <c r="H308" s="75">
        <f>SUM(H307,H298,H289,H255,H246,H242,H230,H220,H210,H206,H201,H169,H165,H158,H112,H108,H99,H95,H84)</f>
        <v>58800</v>
      </c>
    </row>
  </sheetData>
  <mergeCells count="23">
    <mergeCell ref="G2:H2"/>
    <mergeCell ref="G3:H3"/>
    <mergeCell ref="G4:H4"/>
    <mergeCell ref="B9:B10"/>
    <mergeCell ref="C9:C10"/>
    <mergeCell ref="D9:D10"/>
    <mergeCell ref="E9:H9"/>
    <mergeCell ref="A185:A187"/>
    <mergeCell ref="A215:A216"/>
    <mergeCell ref="E67:H68"/>
    <mergeCell ref="B67:B69"/>
    <mergeCell ref="C67:C69"/>
    <mergeCell ref="D67:D69"/>
    <mergeCell ref="A68:A69"/>
    <mergeCell ref="A13:A14"/>
    <mergeCell ref="A130:A135"/>
    <mergeCell ref="A137:A141"/>
    <mergeCell ref="A173:A184"/>
    <mergeCell ref="A54:A55"/>
    <mergeCell ref="A82:A83"/>
    <mergeCell ref="A88:A89"/>
    <mergeCell ref="A97:A98"/>
    <mergeCell ref="A26:A28"/>
  </mergeCells>
  <printOptions horizontalCentered="1"/>
  <pageMargins left="0.2755905511811024" right="0.6692913385826772" top="0.7874015748031497" bottom="0.2755905511811024" header="0.31496062992125984" footer="0.1968503937007874"/>
  <pageSetup fitToHeight="9" horizontalDpi="1200" verticalDpi="1200" orientation="landscape" paperSize="9" scale="93" r:id="rId2"/>
  <headerFooter alignWithMargins="0">
    <oddHeader>&amp;C- &amp;P -</oddHeader>
  </headerFooter>
  <rowBreaks count="8" manualBreakCount="8">
    <brk id="31" max="7" man="1"/>
    <brk id="63" max="7" man="1"/>
    <brk id="90" max="7" man="1"/>
    <brk id="129" max="7" man="1"/>
    <brk id="169" max="7" man="1"/>
    <brk id="206" max="7" man="1"/>
    <brk id="246" max="7" man="1"/>
    <brk id="289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64"/>
  <sheetViews>
    <sheetView view="pageBreakPreview" zoomScale="75" zoomScaleNormal="75" zoomScaleSheetLayoutView="75" workbookViewId="0" topLeftCell="A1">
      <selection activeCell="G4" sqref="G4:H4"/>
    </sheetView>
  </sheetViews>
  <sheetFormatPr defaultColWidth="9.140625" defaultRowHeight="12.75"/>
  <cols>
    <col min="3" max="3" width="49.7109375" style="0" customWidth="1"/>
    <col min="4" max="8" width="14.7109375" style="0" customWidth="1"/>
  </cols>
  <sheetData>
    <row r="1" spans="7:8" ht="12.75">
      <c r="G1" s="106" t="s">
        <v>210</v>
      </c>
      <c r="H1" s="7"/>
    </row>
    <row r="2" spans="7:8" ht="12.75" customHeight="1">
      <c r="G2" s="173" t="s">
        <v>351</v>
      </c>
      <c r="H2" s="173"/>
    </row>
    <row r="3" spans="7:8" ht="12.75">
      <c r="G3" s="173" t="s">
        <v>352</v>
      </c>
      <c r="H3" s="173"/>
    </row>
    <row r="4" spans="7:8" ht="12.75" customHeight="1">
      <c r="G4" s="173" t="s">
        <v>354</v>
      </c>
      <c r="H4" s="173"/>
    </row>
    <row r="5" ht="18">
      <c r="C5" s="5"/>
    </row>
    <row r="6" spans="3:8" ht="15.75">
      <c r="C6" s="6"/>
      <c r="G6" s="7"/>
      <c r="H6" s="7"/>
    </row>
    <row r="7" ht="15.75">
      <c r="C7" s="6"/>
    </row>
    <row r="9" spans="1:8" ht="12.75">
      <c r="A9" s="2" t="s">
        <v>158</v>
      </c>
      <c r="B9" s="167" t="s">
        <v>1</v>
      </c>
      <c r="C9" s="167" t="s">
        <v>2</v>
      </c>
      <c r="D9" s="167" t="s">
        <v>159</v>
      </c>
      <c r="E9" s="167" t="s">
        <v>4</v>
      </c>
      <c r="F9" s="167"/>
      <c r="G9" s="167"/>
      <c r="H9" s="167"/>
    </row>
    <row r="10" spans="1:8" ht="96">
      <c r="A10" s="2" t="s">
        <v>5</v>
      </c>
      <c r="B10" s="167"/>
      <c r="C10" s="167"/>
      <c r="D10" s="167"/>
      <c r="E10" s="3" t="s">
        <v>160</v>
      </c>
      <c r="F10" s="3" t="s">
        <v>161</v>
      </c>
      <c r="G10" s="3" t="s">
        <v>162</v>
      </c>
      <c r="H10" s="3" t="s">
        <v>163</v>
      </c>
    </row>
    <row r="11" spans="1:8" ht="12.75">
      <c r="A11" s="4" t="s">
        <v>10</v>
      </c>
      <c r="B11" s="4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</row>
    <row r="12" spans="1:8" ht="12.75">
      <c r="A12" s="42">
        <v>852</v>
      </c>
      <c r="B12" s="97"/>
      <c r="C12" s="44" t="s">
        <v>229</v>
      </c>
      <c r="D12" s="31"/>
      <c r="E12" s="31"/>
      <c r="F12" s="31"/>
      <c r="G12" s="31"/>
      <c r="H12" s="31"/>
    </row>
    <row r="13" spans="1:8" ht="12.75">
      <c r="A13" s="10">
        <v>85228</v>
      </c>
      <c r="B13" s="94"/>
      <c r="C13" s="46" t="s">
        <v>273</v>
      </c>
      <c r="D13" s="47"/>
      <c r="E13" s="47"/>
      <c r="F13" s="47"/>
      <c r="G13" s="47"/>
      <c r="H13" s="47"/>
    </row>
    <row r="14" spans="1:8" s="107" customFormat="1" ht="12.75">
      <c r="A14" s="20"/>
      <c r="B14" s="55" t="s">
        <v>230</v>
      </c>
      <c r="C14" s="21" t="s">
        <v>198</v>
      </c>
      <c r="D14" s="22">
        <v>500</v>
      </c>
      <c r="E14" s="22">
        <v>500</v>
      </c>
      <c r="F14" s="53" t="s">
        <v>91</v>
      </c>
      <c r="G14" s="53" t="s">
        <v>91</v>
      </c>
      <c r="H14" s="53" t="s">
        <v>91</v>
      </c>
    </row>
    <row r="15" spans="1:8" ht="18.75">
      <c r="A15" s="27"/>
      <c r="B15" s="28"/>
      <c r="C15" s="29" t="s">
        <v>191</v>
      </c>
      <c r="D15" s="41">
        <f>SUM(D14)</f>
        <v>500</v>
      </c>
      <c r="E15" s="41">
        <f>SUM(E14)</f>
        <v>500</v>
      </c>
      <c r="F15" s="79" t="s">
        <v>91</v>
      </c>
      <c r="G15" s="79" t="s">
        <v>91</v>
      </c>
      <c r="H15" s="79" t="s">
        <v>91</v>
      </c>
    </row>
    <row r="19" spans="1:8" ht="12.75">
      <c r="A19" s="2" t="s">
        <v>0</v>
      </c>
      <c r="B19" s="167" t="s">
        <v>1</v>
      </c>
      <c r="C19" s="167" t="s">
        <v>2</v>
      </c>
      <c r="D19" s="167" t="s">
        <v>3</v>
      </c>
      <c r="E19" s="167" t="s">
        <v>4</v>
      </c>
      <c r="F19" s="167"/>
      <c r="G19" s="167"/>
      <c r="H19" s="167"/>
    </row>
    <row r="20" spans="1:8" ht="12.75">
      <c r="A20" s="167" t="s">
        <v>5</v>
      </c>
      <c r="B20" s="167"/>
      <c r="C20" s="167"/>
      <c r="D20" s="167"/>
      <c r="E20" s="167"/>
      <c r="F20" s="167"/>
      <c r="G20" s="167"/>
      <c r="H20" s="167"/>
    </row>
    <row r="21" spans="1:8" ht="96">
      <c r="A21" s="167"/>
      <c r="B21" s="167"/>
      <c r="C21" s="167"/>
      <c r="D21" s="167"/>
      <c r="E21" s="3" t="s">
        <v>6</v>
      </c>
      <c r="F21" s="3" t="s">
        <v>7</v>
      </c>
      <c r="G21" s="3" t="s">
        <v>8</v>
      </c>
      <c r="H21" s="3" t="s">
        <v>9</v>
      </c>
    </row>
    <row r="22" spans="1:8" ht="12.75">
      <c r="A22" s="2" t="s">
        <v>10</v>
      </c>
      <c r="B22" s="2" t="s">
        <v>11</v>
      </c>
      <c r="C22" s="2" t="s">
        <v>12</v>
      </c>
      <c r="D22" s="2" t="s">
        <v>13</v>
      </c>
      <c r="E22" s="2" t="s">
        <v>14</v>
      </c>
      <c r="F22" s="2" t="s">
        <v>15</v>
      </c>
      <c r="G22" s="2" t="s">
        <v>16</v>
      </c>
      <c r="H22" s="2" t="s">
        <v>17</v>
      </c>
    </row>
    <row r="23" spans="1:8" s="124" customFormat="1" ht="12.75">
      <c r="A23" s="42">
        <v>852</v>
      </c>
      <c r="B23" s="43"/>
      <c r="C23" s="44" t="s">
        <v>229</v>
      </c>
      <c r="D23" s="32"/>
      <c r="E23" s="32"/>
      <c r="F23" s="32"/>
      <c r="G23" s="32"/>
      <c r="H23" s="32"/>
    </row>
    <row r="24" spans="1:8" s="124" customFormat="1" ht="25.5">
      <c r="A24" s="121">
        <v>85212</v>
      </c>
      <c r="B24" s="12"/>
      <c r="C24" s="122" t="s">
        <v>295</v>
      </c>
      <c r="D24" s="32"/>
      <c r="E24" s="32"/>
      <c r="F24" s="32"/>
      <c r="G24" s="32"/>
      <c r="H24" s="32"/>
    </row>
    <row r="25" spans="1:8" s="124" customFormat="1" ht="12.75">
      <c r="A25" s="10"/>
      <c r="B25" s="10" t="s">
        <v>49</v>
      </c>
      <c r="C25" s="11" t="s">
        <v>255</v>
      </c>
      <c r="D25" s="32">
        <v>16223</v>
      </c>
      <c r="E25" s="37" t="s">
        <v>91</v>
      </c>
      <c r="F25" s="32">
        <v>16223</v>
      </c>
      <c r="G25" s="37" t="s">
        <v>91</v>
      </c>
      <c r="H25" s="37" t="s">
        <v>91</v>
      </c>
    </row>
    <row r="26" spans="1:8" s="124" customFormat="1" ht="12.75">
      <c r="A26" s="10"/>
      <c r="B26" s="10" t="s">
        <v>67</v>
      </c>
      <c r="C26" s="11" t="s">
        <v>69</v>
      </c>
      <c r="D26" s="32">
        <v>536</v>
      </c>
      <c r="E26" s="37" t="s">
        <v>91</v>
      </c>
      <c r="F26" s="38">
        <v>536</v>
      </c>
      <c r="G26" s="37" t="s">
        <v>91</v>
      </c>
      <c r="H26" s="37" t="s">
        <v>91</v>
      </c>
    </row>
    <row r="27" spans="1:8" s="124" customFormat="1" ht="12.75">
      <c r="A27" s="10"/>
      <c r="B27" s="10" t="s">
        <v>50</v>
      </c>
      <c r="C27" s="11" t="s">
        <v>261</v>
      </c>
      <c r="D27" s="22">
        <f>SUM(D29:D30)</f>
        <v>37888</v>
      </c>
      <c r="E27" s="53" t="s">
        <v>91</v>
      </c>
      <c r="F27" s="22">
        <f>SUM(F29:F30)</f>
        <v>37888</v>
      </c>
      <c r="G27" s="53" t="s">
        <v>91</v>
      </c>
      <c r="H27" s="53" t="s">
        <v>91</v>
      </c>
    </row>
    <row r="28" spans="1:8" s="124" customFormat="1" ht="12.75">
      <c r="A28" s="10"/>
      <c r="B28" s="10"/>
      <c r="C28" s="11" t="s">
        <v>322</v>
      </c>
      <c r="D28" s="32"/>
      <c r="E28" s="32"/>
      <c r="F28" s="32"/>
      <c r="G28" s="37"/>
      <c r="H28" s="37"/>
    </row>
    <row r="29" spans="1:8" s="124" customFormat="1" ht="12.75">
      <c r="A29" s="10"/>
      <c r="B29" s="12" t="s">
        <v>323</v>
      </c>
      <c r="C29" s="23" t="s">
        <v>325</v>
      </c>
      <c r="D29" s="38">
        <v>2888</v>
      </c>
      <c r="E29" s="37" t="s">
        <v>91</v>
      </c>
      <c r="F29" s="38">
        <v>2888</v>
      </c>
      <c r="G29" s="37" t="s">
        <v>91</v>
      </c>
      <c r="H29" s="37" t="s">
        <v>91</v>
      </c>
    </row>
    <row r="30" spans="1:8" s="124" customFormat="1" ht="12.75" customHeight="1">
      <c r="A30" s="10"/>
      <c r="B30" s="12" t="s">
        <v>324</v>
      </c>
      <c r="C30" s="23" t="s">
        <v>326</v>
      </c>
      <c r="D30" s="151">
        <v>35000</v>
      </c>
      <c r="E30" s="37" t="s">
        <v>91</v>
      </c>
      <c r="F30" s="151">
        <v>35000</v>
      </c>
      <c r="G30" s="66" t="s">
        <v>91</v>
      </c>
      <c r="H30" s="66" t="s">
        <v>91</v>
      </c>
    </row>
    <row r="31" spans="1:8" s="124" customFormat="1" ht="12.75">
      <c r="A31" s="10"/>
      <c r="B31" s="10" t="s">
        <v>51</v>
      </c>
      <c r="C31" s="11" t="s">
        <v>262</v>
      </c>
      <c r="D31" s="32">
        <v>411</v>
      </c>
      <c r="E31" s="37" t="s">
        <v>91</v>
      </c>
      <c r="F31" s="32">
        <v>411</v>
      </c>
      <c r="G31" s="37" t="s">
        <v>91</v>
      </c>
      <c r="H31" s="37" t="s">
        <v>91</v>
      </c>
    </row>
    <row r="32" spans="1:8" s="124" customFormat="1" ht="12.75">
      <c r="A32" s="10"/>
      <c r="B32" s="10" t="s">
        <v>27</v>
      </c>
      <c r="C32" s="11" t="s">
        <v>70</v>
      </c>
      <c r="D32" s="32">
        <v>7324</v>
      </c>
      <c r="E32" s="37" t="s">
        <v>91</v>
      </c>
      <c r="F32" s="38">
        <v>7324</v>
      </c>
      <c r="G32" s="37" t="s">
        <v>91</v>
      </c>
      <c r="H32" s="37" t="s">
        <v>91</v>
      </c>
    </row>
    <row r="33" spans="1:8" s="124" customFormat="1" ht="12.75">
      <c r="A33" s="10"/>
      <c r="B33" s="10">
        <v>3110</v>
      </c>
      <c r="C33" s="11" t="s">
        <v>132</v>
      </c>
      <c r="D33" s="32">
        <v>1369902</v>
      </c>
      <c r="E33" s="37" t="s">
        <v>91</v>
      </c>
      <c r="F33" s="32">
        <v>1369902</v>
      </c>
      <c r="G33" s="37" t="s">
        <v>91</v>
      </c>
      <c r="H33" s="37" t="s">
        <v>91</v>
      </c>
    </row>
    <row r="34" spans="1:8" s="124" customFormat="1" ht="12.75">
      <c r="A34" s="10"/>
      <c r="B34" s="10" t="s">
        <v>89</v>
      </c>
      <c r="C34" s="11" t="s">
        <v>72</v>
      </c>
      <c r="D34" s="32">
        <v>716</v>
      </c>
      <c r="E34" s="37" t="s">
        <v>91</v>
      </c>
      <c r="F34" s="114">
        <v>716</v>
      </c>
      <c r="G34" s="53" t="s">
        <v>91</v>
      </c>
      <c r="H34" s="53" t="s">
        <v>91</v>
      </c>
    </row>
    <row r="35" spans="1:8" s="124" customFormat="1" ht="12.75">
      <c r="A35" s="20"/>
      <c r="B35" s="84"/>
      <c r="C35" s="105" t="s">
        <v>321</v>
      </c>
      <c r="D35" s="50">
        <f>SUM(D31:D34,D25:D27)</f>
        <v>1433000</v>
      </c>
      <c r="E35" s="51" t="s">
        <v>91</v>
      </c>
      <c r="F35" s="50">
        <f>SUM(F31:F34,F25:F27)</f>
        <v>1433000</v>
      </c>
      <c r="G35" s="51" t="s">
        <v>91</v>
      </c>
      <c r="H35" s="51" t="s">
        <v>91</v>
      </c>
    </row>
    <row r="36" spans="1:8" s="124" customFormat="1" ht="38.25">
      <c r="A36" s="45">
        <v>85213</v>
      </c>
      <c r="B36" s="45"/>
      <c r="C36" s="46" t="s">
        <v>274</v>
      </c>
      <c r="D36" s="47"/>
      <c r="E36" s="47"/>
      <c r="F36" s="47"/>
      <c r="G36" s="47"/>
      <c r="H36" s="47"/>
    </row>
    <row r="37" spans="1:8" s="124" customFormat="1" ht="12.75">
      <c r="A37" s="128"/>
      <c r="B37" s="20">
        <v>4130</v>
      </c>
      <c r="C37" s="11" t="s">
        <v>129</v>
      </c>
      <c r="D37" s="32">
        <v>12000</v>
      </c>
      <c r="E37" s="37" t="s">
        <v>91</v>
      </c>
      <c r="F37" s="32">
        <v>12000</v>
      </c>
      <c r="G37" s="37" t="s">
        <v>91</v>
      </c>
      <c r="H37" s="37" t="s">
        <v>91</v>
      </c>
    </row>
    <row r="38" spans="1:8" s="124" customFormat="1" ht="25.5">
      <c r="A38" s="45">
        <v>85214</v>
      </c>
      <c r="C38" s="46" t="s">
        <v>208</v>
      </c>
      <c r="D38" s="47"/>
      <c r="E38" s="47"/>
      <c r="F38" s="47"/>
      <c r="G38" s="47"/>
      <c r="H38" s="47"/>
    </row>
    <row r="39" spans="1:8" s="135" customFormat="1" ht="12.75">
      <c r="A39" s="10"/>
      <c r="B39" s="10" t="s">
        <v>130</v>
      </c>
      <c r="C39" s="11" t="s">
        <v>132</v>
      </c>
      <c r="D39" s="32">
        <f>SUM(E39:F39)</f>
        <v>219000</v>
      </c>
      <c r="E39" s="32">
        <v>134000</v>
      </c>
      <c r="F39" s="32">
        <v>85000</v>
      </c>
      <c r="G39" s="37" t="s">
        <v>91</v>
      </c>
      <c r="H39" s="37" t="s">
        <v>91</v>
      </c>
    </row>
    <row r="40" spans="1:8" s="135" customFormat="1" ht="25.5">
      <c r="A40" s="10"/>
      <c r="B40" s="10">
        <v>4330</v>
      </c>
      <c r="C40" s="11" t="s">
        <v>329</v>
      </c>
      <c r="D40" s="32">
        <v>18000</v>
      </c>
      <c r="E40" s="32">
        <v>18000</v>
      </c>
      <c r="F40" s="37" t="s">
        <v>91</v>
      </c>
      <c r="G40" s="37" t="s">
        <v>91</v>
      </c>
      <c r="H40" s="37" t="s">
        <v>91</v>
      </c>
    </row>
    <row r="41" spans="1:8" s="124" customFormat="1" ht="25.5">
      <c r="A41" s="10"/>
      <c r="B41" s="10" t="s">
        <v>50</v>
      </c>
      <c r="C41" s="11" t="s">
        <v>260</v>
      </c>
      <c r="D41" s="32">
        <v>1250</v>
      </c>
      <c r="E41" s="38">
        <v>1250</v>
      </c>
      <c r="F41" s="37" t="s">
        <v>91</v>
      </c>
      <c r="G41" s="37" t="s">
        <v>91</v>
      </c>
      <c r="H41" s="37" t="s">
        <v>91</v>
      </c>
    </row>
    <row r="42" spans="1:8" s="124" customFormat="1" ht="12.75">
      <c r="A42" s="20"/>
      <c r="B42" s="84"/>
      <c r="C42" s="105" t="s">
        <v>239</v>
      </c>
      <c r="D42" s="50">
        <f>SUM(D39:D41)</f>
        <v>238250</v>
      </c>
      <c r="E42" s="50">
        <f>SUM(E39:E41)</f>
        <v>153250</v>
      </c>
      <c r="F42" s="50">
        <f>SUM(F41,F39)</f>
        <v>85000</v>
      </c>
      <c r="G42" s="51" t="s">
        <v>91</v>
      </c>
      <c r="H42" s="51" t="s">
        <v>91</v>
      </c>
    </row>
    <row r="43" spans="1:8" s="124" customFormat="1" ht="12.75">
      <c r="A43" s="45">
        <v>85219</v>
      </c>
      <c r="B43" s="150"/>
      <c r="C43" s="46" t="s">
        <v>134</v>
      </c>
      <c r="D43" s="47"/>
      <c r="E43" s="47"/>
      <c r="F43" s="47"/>
      <c r="G43" s="47"/>
      <c r="H43" s="47"/>
    </row>
    <row r="44" spans="1:8" s="124" customFormat="1" ht="12.75">
      <c r="A44" s="10"/>
      <c r="B44" s="10" t="s">
        <v>49</v>
      </c>
      <c r="C44" s="11" t="s">
        <v>255</v>
      </c>
      <c r="D44" s="32">
        <v>70900</v>
      </c>
      <c r="E44" s="32">
        <v>70900</v>
      </c>
      <c r="F44" s="37" t="s">
        <v>91</v>
      </c>
      <c r="G44" s="37" t="s">
        <v>91</v>
      </c>
      <c r="H44" s="37" t="s">
        <v>91</v>
      </c>
    </row>
    <row r="45" spans="1:8" s="124" customFormat="1" ht="12.75">
      <c r="A45" s="10"/>
      <c r="B45" s="10" t="s">
        <v>67</v>
      </c>
      <c r="C45" s="11" t="s">
        <v>69</v>
      </c>
      <c r="D45" s="32">
        <v>5600</v>
      </c>
      <c r="E45" s="32">
        <v>5600</v>
      </c>
      <c r="F45" s="37" t="s">
        <v>91</v>
      </c>
      <c r="G45" s="37" t="s">
        <v>91</v>
      </c>
      <c r="H45" s="37" t="s">
        <v>91</v>
      </c>
    </row>
    <row r="46" spans="1:8" s="124" customFormat="1" ht="12.75">
      <c r="A46" s="10"/>
      <c r="B46" s="10" t="s">
        <v>50</v>
      </c>
      <c r="C46" s="11" t="s">
        <v>261</v>
      </c>
      <c r="D46" s="32">
        <v>13200</v>
      </c>
      <c r="E46" s="32">
        <v>13200</v>
      </c>
      <c r="F46" s="37" t="s">
        <v>91</v>
      </c>
      <c r="G46" s="37" t="s">
        <v>91</v>
      </c>
      <c r="H46" s="37" t="s">
        <v>91</v>
      </c>
    </row>
    <row r="47" spans="1:8" s="124" customFormat="1" ht="12.75">
      <c r="A47" s="10"/>
      <c r="B47" s="10" t="s">
        <v>51</v>
      </c>
      <c r="C47" s="11" t="s">
        <v>262</v>
      </c>
      <c r="D47" s="32">
        <v>1900</v>
      </c>
      <c r="E47" s="32">
        <v>1900</v>
      </c>
      <c r="F47" s="37" t="s">
        <v>91</v>
      </c>
      <c r="G47" s="37" t="s">
        <v>91</v>
      </c>
      <c r="H47" s="37" t="s">
        <v>91</v>
      </c>
    </row>
    <row r="48" spans="1:8" s="124" customFormat="1" ht="12.75">
      <c r="A48" s="10"/>
      <c r="B48" s="10" t="s">
        <v>27</v>
      </c>
      <c r="C48" s="11" t="s">
        <v>70</v>
      </c>
      <c r="D48" s="32">
        <v>6000</v>
      </c>
      <c r="E48" s="32">
        <v>6000</v>
      </c>
      <c r="F48" s="37" t="s">
        <v>91</v>
      </c>
      <c r="G48" s="37" t="s">
        <v>91</v>
      </c>
      <c r="H48" s="37" t="s">
        <v>91</v>
      </c>
    </row>
    <row r="49" spans="1:8" s="124" customFormat="1" ht="12.75">
      <c r="A49" s="10"/>
      <c r="B49" s="10" t="s">
        <v>87</v>
      </c>
      <c r="C49" s="11" t="s">
        <v>71</v>
      </c>
      <c r="D49" s="32">
        <v>2000</v>
      </c>
      <c r="E49" s="32">
        <v>2000</v>
      </c>
      <c r="F49" s="37" t="s">
        <v>91</v>
      </c>
      <c r="G49" s="37" t="s">
        <v>91</v>
      </c>
      <c r="H49" s="37" t="s">
        <v>91</v>
      </c>
    </row>
    <row r="50" spans="1:8" s="124" customFormat="1" ht="12.75">
      <c r="A50" s="10"/>
      <c r="B50" s="10" t="s">
        <v>20</v>
      </c>
      <c r="C50" s="11" t="s">
        <v>22</v>
      </c>
      <c r="D50" s="32">
        <v>8000</v>
      </c>
      <c r="E50" s="32">
        <v>8000</v>
      </c>
      <c r="F50" s="37" t="s">
        <v>91</v>
      </c>
      <c r="G50" s="37" t="s">
        <v>91</v>
      </c>
      <c r="H50" s="37" t="s">
        <v>91</v>
      </c>
    </row>
    <row r="51" spans="1:8" s="124" customFormat="1" ht="12.75">
      <c r="A51" s="10"/>
      <c r="B51" s="10" t="s">
        <v>61</v>
      </c>
      <c r="C51" s="11" t="s">
        <v>63</v>
      </c>
      <c r="D51" s="32">
        <v>1000</v>
      </c>
      <c r="E51" s="32">
        <v>1000</v>
      </c>
      <c r="F51" s="37" t="s">
        <v>91</v>
      </c>
      <c r="G51" s="37" t="s">
        <v>91</v>
      </c>
      <c r="H51" s="37" t="s">
        <v>91</v>
      </c>
    </row>
    <row r="52" spans="1:8" s="124" customFormat="1" ht="12.75">
      <c r="A52" s="10"/>
      <c r="B52" s="10" t="s">
        <v>89</v>
      </c>
      <c r="C52" s="11" t="s">
        <v>72</v>
      </c>
      <c r="D52" s="32">
        <v>2148</v>
      </c>
      <c r="E52" s="32">
        <v>2148</v>
      </c>
      <c r="F52" s="53" t="s">
        <v>91</v>
      </c>
      <c r="G52" s="53" t="s">
        <v>91</v>
      </c>
      <c r="H52" s="53" t="s">
        <v>91</v>
      </c>
    </row>
    <row r="53" spans="1:8" s="124" customFormat="1" ht="12.75">
      <c r="A53" s="125"/>
      <c r="B53" s="126"/>
      <c r="C53" s="105" t="s">
        <v>241</v>
      </c>
      <c r="D53" s="50">
        <f>SUM(D44:D52)</f>
        <v>110748</v>
      </c>
      <c r="E53" s="50">
        <f>SUM(E44:E52)</f>
        <v>110748</v>
      </c>
      <c r="F53" s="51" t="s">
        <v>91</v>
      </c>
      <c r="G53" s="51" t="s">
        <v>91</v>
      </c>
      <c r="H53" s="51" t="s">
        <v>91</v>
      </c>
    </row>
    <row r="54" spans="1:8" s="124" customFormat="1" ht="12.75">
      <c r="A54" s="45">
        <v>85228</v>
      </c>
      <c r="B54" s="150"/>
      <c r="C54" s="46" t="s">
        <v>286</v>
      </c>
      <c r="D54" s="47"/>
      <c r="E54" s="47"/>
      <c r="F54" s="47"/>
      <c r="G54" s="47"/>
      <c r="H54" s="47"/>
    </row>
    <row r="55" spans="1:8" s="124" customFormat="1" ht="12.75">
      <c r="A55" s="10"/>
      <c r="B55" s="10" t="s">
        <v>49</v>
      </c>
      <c r="C55" s="11" t="s">
        <v>255</v>
      </c>
      <c r="D55" s="32">
        <v>18700</v>
      </c>
      <c r="E55" s="32">
        <v>18700</v>
      </c>
      <c r="F55" s="37" t="s">
        <v>91</v>
      </c>
      <c r="G55" s="37" t="s">
        <v>91</v>
      </c>
      <c r="H55" s="37" t="s">
        <v>91</v>
      </c>
    </row>
    <row r="56" spans="1:8" s="124" customFormat="1" ht="12.75">
      <c r="A56" s="10"/>
      <c r="B56" s="10" t="s">
        <v>67</v>
      </c>
      <c r="C56" s="11" t="s">
        <v>69</v>
      </c>
      <c r="D56" s="32">
        <v>1470</v>
      </c>
      <c r="E56" s="32">
        <v>1470</v>
      </c>
      <c r="F56" s="37" t="s">
        <v>91</v>
      </c>
      <c r="G56" s="37" t="s">
        <v>91</v>
      </c>
      <c r="H56" s="37" t="s">
        <v>91</v>
      </c>
    </row>
    <row r="57" spans="1:8" s="124" customFormat="1" ht="12.75">
      <c r="A57" s="10"/>
      <c r="B57" s="10" t="s">
        <v>50</v>
      </c>
      <c r="C57" s="11" t="s">
        <v>261</v>
      </c>
      <c r="D57" s="32">
        <v>3475</v>
      </c>
      <c r="E57" s="32">
        <v>3475</v>
      </c>
      <c r="F57" s="37" t="s">
        <v>91</v>
      </c>
      <c r="G57" s="37" t="s">
        <v>91</v>
      </c>
      <c r="H57" s="37" t="s">
        <v>91</v>
      </c>
    </row>
    <row r="58" spans="1:8" s="124" customFormat="1" ht="12.75">
      <c r="A58" s="10"/>
      <c r="B58" s="10" t="s">
        <v>51</v>
      </c>
      <c r="C58" s="11" t="s">
        <v>262</v>
      </c>
      <c r="D58" s="32">
        <v>495</v>
      </c>
      <c r="E58" s="32">
        <v>495</v>
      </c>
      <c r="F58" s="37" t="s">
        <v>91</v>
      </c>
      <c r="G58" s="37" t="s">
        <v>91</v>
      </c>
      <c r="H58" s="37" t="s">
        <v>91</v>
      </c>
    </row>
    <row r="59" spans="1:8" s="124" customFormat="1" ht="12.75">
      <c r="A59" s="10"/>
      <c r="B59" s="10" t="s">
        <v>89</v>
      </c>
      <c r="C59" s="11" t="s">
        <v>72</v>
      </c>
      <c r="D59" s="32">
        <v>836</v>
      </c>
      <c r="E59" s="32">
        <v>836</v>
      </c>
      <c r="F59" s="53" t="s">
        <v>91</v>
      </c>
      <c r="G59" s="53" t="s">
        <v>91</v>
      </c>
      <c r="H59" s="53" t="s">
        <v>91</v>
      </c>
    </row>
    <row r="60" spans="1:8" s="124" customFormat="1" ht="12.75">
      <c r="A60" s="125"/>
      <c r="B60" s="126"/>
      <c r="C60" s="105" t="s">
        <v>287</v>
      </c>
      <c r="D60" s="50">
        <f>SUM(D55:D59)</f>
        <v>24976</v>
      </c>
      <c r="E60" s="50">
        <f>SUM(E59:E59,E58,E57,E55:E56)</f>
        <v>24976</v>
      </c>
      <c r="F60" s="51" t="s">
        <v>91</v>
      </c>
      <c r="G60" s="51" t="s">
        <v>91</v>
      </c>
      <c r="H60" s="51" t="s">
        <v>91</v>
      </c>
    </row>
    <row r="61" spans="1:8" s="124" customFormat="1" ht="12.75">
      <c r="A61" s="172">
        <v>85295</v>
      </c>
      <c r="B61" s="10"/>
      <c r="C61" s="14" t="s">
        <v>28</v>
      </c>
      <c r="D61" s="32"/>
      <c r="E61" s="32"/>
      <c r="F61" s="32"/>
      <c r="G61" s="32"/>
      <c r="H61" s="32"/>
    </row>
    <row r="62" spans="1:8" s="124" customFormat="1" ht="12.75">
      <c r="A62" s="172"/>
      <c r="B62" s="10" t="s">
        <v>130</v>
      </c>
      <c r="C62" s="11" t="s">
        <v>132</v>
      </c>
      <c r="D62" s="22">
        <v>140000</v>
      </c>
      <c r="E62" s="22">
        <v>140000</v>
      </c>
      <c r="F62" s="53" t="s">
        <v>91</v>
      </c>
      <c r="G62" s="53" t="s">
        <v>91</v>
      </c>
      <c r="H62" s="53" t="s">
        <v>91</v>
      </c>
    </row>
    <row r="63" spans="1:8" s="124" customFormat="1" ht="12.75">
      <c r="A63" s="125"/>
      <c r="B63" s="126"/>
      <c r="C63" s="105" t="s">
        <v>263</v>
      </c>
      <c r="D63" s="50">
        <f>SUM(D62)</f>
        <v>140000</v>
      </c>
      <c r="E63" s="50">
        <f>SUM(E62)</f>
        <v>140000</v>
      </c>
      <c r="F63" s="51" t="s">
        <v>91</v>
      </c>
      <c r="G63" s="51" t="s">
        <v>91</v>
      </c>
      <c r="H63" s="51" t="s">
        <v>91</v>
      </c>
    </row>
    <row r="64" spans="1:8" s="124" customFormat="1" ht="12.75">
      <c r="A64" s="153"/>
      <c r="B64" s="61"/>
      <c r="C64" s="25" t="s">
        <v>240</v>
      </c>
      <c r="D64" s="35">
        <f>SUM(D63,D60,D53,D42,D37,D35)</f>
        <v>1958974</v>
      </c>
      <c r="E64" s="35">
        <f>SUM(E63,E60,E53,E42,E37,E35)</f>
        <v>428974</v>
      </c>
      <c r="F64" s="35">
        <f>SUM(F63,F60,F53,F42,F37,F35)</f>
        <v>1530000</v>
      </c>
      <c r="G64" s="36" t="s">
        <v>91</v>
      </c>
      <c r="H64" s="36" t="s">
        <v>91</v>
      </c>
    </row>
  </sheetData>
  <mergeCells count="13">
    <mergeCell ref="G2:H2"/>
    <mergeCell ref="G3:H3"/>
    <mergeCell ref="G4:H4"/>
    <mergeCell ref="B9:B10"/>
    <mergeCell ref="C9:C10"/>
    <mergeCell ref="D9:D10"/>
    <mergeCell ref="E9:H9"/>
    <mergeCell ref="A61:A62"/>
    <mergeCell ref="C19:C21"/>
    <mergeCell ref="D19:D21"/>
    <mergeCell ref="E19:H20"/>
    <mergeCell ref="A20:A21"/>
    <mergeCell ref="B19:B21"/>
  </mergeCells>
  <printOptions horizontalCentered="1" verticalCentered="1"/>
  <pageMargins left="0.2755905511811024" right="0.6692913385826772" top="0.7874015748031497" bottom="0.2755905511811024" header="0.31496062992125984" footer="0.1968503937007874"/>
  <pageSetup horizontalDpi="1200" verticalDpi="1200" orientation="landscape" paperSize="9" scale="95" r:id="rId2"/>
  <headerFooter alignWithMargins="0">
    <oddHeader>&amp;C- &amp;P -</oddHeader>
  </headerFooter>
  <rowBreaks count="1" manualBreakCount="1">
    <brk id="26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H55"/>
  <sheetViews>
    <sheetView view="pageBreakPreview" zoomScale="75" zoomScaleNormal="75" zoomScaleSheetLayoutView="75" workbookViewId="0" topLeftCell="A1">
      <selection activeCell="G2" sqref="G2:H2"/>
    </sheetView>
  </sheetViews>
  <sheetFormatPr defaultColWidth="9.140625" defaultRowHeight="12.75"/>
  <cols>
    <col min="3" max="3" width="49.7109375" style="0" customWidth="1"/>
    <col min="4" max="8" width="14.7109375" style="0" customWidth="1"/>
  </cols>
  <sheetData>
    <row r="1" spans="7:8" ht="12.75">
      <c r="G1" s="106" t="s">
        <v>297</v>
      </c>
      <c r="H1" s="7"/>
    </row>
    <row r="2" spans="7:8" ht="12.75" customHeight="1">
      <c r="G2" s="173" t="s">
        <v>351</v>
      </c>
      <c r="H2" s="173"/>
    </row>
    <row r="3" spans="7:8" ht="12.75">
      <c r="G3" s="173" t="s">
        <v>352</v>
      </c>
      <c r="H3" s="173"/>
    </row>
    <row r="4" spans="7:8" ht="12.75" customHeight="1">
      <c r="G4" s="173" t="s">
        <v>353</v>
      </c>
      <c r="H4" s="173"/>
    </row>
    <row r="5" ht="18">
      <c r="C5" s="5"/>
    </row>
    <row r="6" spans="3:8" ht="15.75">
      <c r="C6" s="6"/>
      <c r="G6" s="7"/>
      <c r="H6" s="7"/>
    </row>
    <row r="7" ht="15.75">
      <c r="C7" s="6"/>
    </row>
    <row r="9" spans="1:8" ht="12.75">
      <c r="A9" s="2" t="s">
        <v>158</v>
      </c>
      <c r="B9" s="167" t="s">
        <v>1</v>
      </c>
      <c r="C9" s="167" t="s">
        <v>2</v>
      </c>
      <c r="D9" s="167" t="s">
        <v>159</v>
      </c>
      <c r="E9" s="167" t="s">
        <v>4</v>
      </c>
      <c r="F9" s="167"/>
      <c r="G9" s="167"/>
      <c r="H9" s="167"/>
    </row>
    <row r="10" spans="1:8" ht="96">
      <c r="A10" s="2" t="s">
        <v>5</v>
      </c>
      <c r="B10" s="167"/>
      <c r="C10" s="167"/>
      <c r="D10" s="167"/>
      <c r="E10" s="3" t="s">
        <v>160</v>
      </c>
      <c r="F10" s="3" t="s">
        <v>161</v>
      </c>
      <c r="G10" s="3" t="s">
        <v>162</v>
      </c>
      <c r="H10" s="3" t="s">
        <v>163</v>
      </c>
    </row>
    <row r="11" spans="1:8" ht="12.75">
      <c r="A11" s="2" t="s">
        <v>10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</row>
    <row r="12" spans="1:8" s="124" customFormat="1" ht="12.75">
      <c r="A12" s="164" t="s">
        <v>110</v>
      </c>
      <c r="B12" s="165"/>
      <c r="C12" s="44" t="s">
        <v>112</v>
      </c>
      <c r="D12" s="31"/>
      <c r="E12" s="31"/>
      <c r="F12" s="31"/>
      <c r="G12" s="31"/>
      <c r="H12" s="31"/>
    </row>
    <row r="13" spans="1:8" s="141" customFormat="1" ht="13.5" customHeight="1">
      <c r="A13" s="136">
        <v>80110</v>
      </c>
      <c r="B13" s="137"/>
      <c r="C13" s="138" t="s">
        <v>119</v>
      </c>
      <c r="D13" s="139"/>
      <c r="E13" s="139"/>
      <c r="F13" s="140"/>
      <c r="G13" s="140"/>
      <c r="H13" s="140"/>
    </row>
    <row r="14" spans="1:8" s="143" customFormat="1" ht="13.5" customHeight="1">
      <c r="A14" s="121"/>
      <c r="B14" s="142" t="s">
        <v>217</v>
      </c>
      <c r="C14" s="11" t="s">
        <v>190</v>
      </c>
      <c r="D14" s="130">
        <v>5000</v>
      </c>
      <c r="E14" s="130">
        <v>5000</v>
      </c>
      <c r="F14" s="131"/>
      <c r="G14" s="131"/>
      <c r="H14" s="131"/>
    </row>
    <row r="15" spans="1:8" s="124" customFormat="1" ht="18.75">
      <c r="A15" s="27"/>
      <c r="B15" s="28"/>
      <c r="C15" s="29" t="s">
        <v>191</v>
      </c>
      <c r="D15" s="41">
        <f>SUM(D14)</f>
        <v>5000</v>
      </c>
      <c r="E15" s="41">
        <f>SUM(E14)</f>
        <v>5000</v>
      </c>
      <c r="F15" s="79" t="s">
        <v>91</v>
      </c>
      <c r="G15" s="79" t="s">
        <v>91</v>
      </c>
      <c r="H15" s="79" t="s">
        <v>91</v>
      </c>
    </row>
    <row r="19" spans="1:8" ht="12.75">
      <c r="A19" s="2" t="s">
        <v>0</v>
      </c>
      <c r="B19" s="167" t="s">
        <v>1</v>
      </c>
      <c r="C19" s="167" t="s">
        <v>2</v>
      </c>
      <c r="D19" s="167" t="s">
        <v>3</v>
      </c>
      <c r="E19" s="167" t="s">
        <v>4</v>
      </c>
      <c r="F19" s="167"/>
      <c r="G19" s="167"/>
      <c r="H19" s="167"/>
    </row>
    <row r="20" spans="1:8" ht="12.75">
      <c r="A20" s="167" t="s">
        <v>5</v>
      </c>
      <c r="B20" s="167"/>
      <c r="C20" s="167"/>
      <c r="D20" s="167"/>
      <c r="E20" s="167"/>
      <c r="F20" s="167"/>
      <c r="G20" s="167"/>
      <c r="H20" s="167"/>
    </row>
    <row r="21" spans="1:8" ht="90" customHeight="1">
      <c r="A21" s="167"/>
      <c r="B21" s="167"/>
      <c r="C21" s="167"/>
      <c r="D21" s="167"/>
      <c r="E21" s="3" t="s">
        <v>6</v>
      </c>
      <c r="F21" s="3" t="s">
        <v>7</v>
      </c>
      <c r="G21" s="3" t="s">
        <v>8</v>
      </c>
      <c r="H21" s="3" t="s">
        <v>9</v>
      </c>
    </row>
    <row r="22" spans="1:8" ht="12.75">
      <c r="A22" s="2" t="s">
        <v>10</v>
      </c>
      <c r="B22" s="2" t="s">
        <v>11</v>
      </c>
      <c r="C22" s="2" t="s">
        <v>12</v>
      </c>
      <c r="D22" s="2" t="s">
        <v>13</v>
      </c>
      <c r="E22" s="2" t="s">
        <v>14</v>
      </c>
      <c r="F22" s="2" t="s">
        <v>15</v>
      </c>
      <c r="G22" s="2" t="s">
        <v>16</v>
      </c>
      <c r="H22" s="2" t="s">
        <v>17</v>
      </c>
    </row>
    <row r="23" spans="1:8" ht="12.75">
      <c r="A23" s="42" t="s">
        <v>110</v>
      </c>
      <c r="B23" s="43"/>
      <c r="C23" s="44" t="s">
        <v>112</v>
      </c>
      <c r="D23" s="32"/>
      <c r="E23" s="32"/>
      <c r="F23" s="32"/>
      <c r="G23" s="32"/>
      <c r="H23" s="32"/>
    </row>
    <row r="24" spans="1:8" ht="12.75">
      <c r="A24" s="10" t="s">
        <v>111</v>
      </c>
      <c r="B24" s="10"/>
      <c r="C24" s="14" t="s">
        <v>113</v>
      </c>
      <c r="D24" s="32"/>
      <c r="E24" s="32"/>
      <c r="F24" s="32"/>
      <c r="G24" s="32"/>
      <c r="H24" s="32"/>
    </row>
    <row r="25" spans="1:8" ht="12.75">
      <c r="A25" s="10"/>
      <c r="B25" s="10" t="s">
        <v>66</v>
      </c>
      <c r="C25" s="11" t="s">
        <v>68</v>
      </c>
      <c r="D25" s="32">
        <v>40133</v>
      </c>
      <c r="E25" s="32">
        <v>40133</v>
      </c>
      <c r="F25" s="37" t="s">
        <v>91</v>
      </c>
      <c r="G25" s="37" t="s">
        <v>91</v>
      </c>
      <c r="H25" s="37" t="s">
        <v>91</v>
      </c>
    </row>
    <row r="26" spans="1:8" ht="12.75">
      <c r="A26" s="10"/>
      <c r="B26" s="10" t="s">
        <v>49</v>
      </c>
      <c r="C26" s="11" t="s">
        <v>255</v>
      </c>
      <c r="D26" s="32">
        <v>586179</v>
      </c>
      <c r="E26" s="32">
        <v>586179</v>
      </c>
      <c r="F26" s="37" t="s">
        <v>91</v>
      </c>
      <c r="G26" s="37" t="s">
        <v>91</v>
      </c>
      <c r="H26" s="37" t="s">
        <v>91</v>
      </c>
    </row>
    <row r="27" spans="1:8" ht="12.75">
      <c r="A27" s="10"/>
      <c r="B27" s="10" t="s">
        <v>67</v>
      </c>
      <c r="C27" s="11" t="s">
        <v>69</v>
      </c>
      <c r="D27" s="32">
        <v>48086</v>
      </c>
      <c r="E27" s="32">
        <v>48086</v>
      </c>
      <c r="F27" s="37" t="s">
        <v>91</v>
      </c>
      <c r="G27" s="37" t="s">
        <v>91</v>
      </c>
      <c r="H27" s="37" t="s">
        <v>91</v>
      </c>
    </row>
    <row r="28" spans="1:8" ht="12.75">
      <c r="A28" s="10"/>
      <c r="B28" s="10" t="s">
        <v>50</v>
      </c>
      <c r="C28" s="11" t="s">
        <v>204</v>
      </c>
      <c r="D28" s="38">
        <v>114863</v>
      </c>
      <c r="E28" s="38">
        <v>114863</v>
      </c>
      <c r="F28" s="37" t="s">
        <v>91</v>
      </c>
      <c r="G28" s="37" t="s">
        <v>91</v>
      </c>
      <c r="H28" s="37" t="s">
        <v>91</v>
      </c>
    </row>
    <row r="29" spans="1:8" ht="12.75">
      <c r="A29" s="10"/>
      <c r="B29" s="10" t="s">
        <v>51</v>
      </c>
      <c r="C29" s="11" t="s">
        <v>258</v>
      </c>
      <c r="D29" s="32">
        <v>16332</v>
      </c>
      <c r="E29" s="32">
        <v>16332</v>
      </c>
      <c r="F29" s="37" t="s">
        <v>91</v>
      </c>
      <c r="G29" s="37" t="s">
        <v>91</v>
      </c>
      <c r="H29" s="37" t="s">
        <v>91</v>
      </c>
    </row>
    <row r="30" spans="1:8" ht="12.75">
      <c r="A30" s="68"/>
      <c r="B30" s="10">
        <v>4210</v>
      </c>
      <c r="C30" s="11" t="s">
        <v>70</v>
      </c>
      <c r="D30" s="32">
        <v>16500</v>
      </c>
      <c r="E30" s="32">
        <v>16500</v>
      </c>
      <c r="F30" s="66" t="s">
        <v>91</v>
      </c>
      <c r="G30" s="66" t="s">
        <v>91</v>
      </c>
      <c r="H30" s="66" t="s">
        <v>91</v>
      </c>
    </row>
    <row r="31" spans="1:8" ht="12.75">
      <c r="A31" s="9"/>
      <c r="B31" s="10">
        <v>4240</v>
      </c>
      <c r="C31" s="11" t="s">
        <v>114</v>
      </c>
      <c r="D31" s="32">
        <v>2500</v>
      </c>
      <c r="E31" s="32">
        <v>2500</v>
      </c>
      <c r="F31" s="66" t="s">
        <v>91</v>
      </c>
      <c r="G31" s="66" t="s">
        <v>91</v>
      </c>
      <c r="H31" s="66" t="s">
        <v>91</v>
      </c>
    </row>
    <row r="32" spans="1:8" ht="12.75">
      <c r="A32" s="9"/>
      <c r="B32" s="10">
        <v>4300</v>
      </c>
      <c r="C32" s="11" t="s">
        <v>22</v>
      </c>
      <c r="D32" s="32">
        <v>10900</v>
      </c>
      <c r="E32" s="32">
        <v>10900</v>
      </c>
      <c r="F32" s="66" t="s">
        <v>91</v>
      </c>
      <c r="G32" s="66" t="s">
        <v>91</v>
      </c>
      <c r="H32" s="66" t="s">
        <v>91</v>
      </c>
    </row>
    <row r="33" spans="1:8" ht="12.75">
      <c r="A33" s="9"/>
      <c r="B33" s="10">
        <v>4410</v>
      </c>
      <c r="C33" s="11" t="s">
        <v>63</v>
      </c>
      <c r="D33" s="32">
        <v>2000</v>
      </c>
      <c r="E33" s="32">
        <v>2000</v>
      </c>
      <c r="F33" s="66" t="s">
        <v>91</v>
      </c>
      <c r="G33" s="66" t="s">
        <v>91</v>
      </c>
      <c r="H33" s="66" t="s">
        <v>91</v>
      </c>
    </row>
    <row r="34" spans="1:8" ht="12.75">
      <c r="A34" s="10"/>
      <c r="B34" s="10">
        <v>4440</v>
      </c>
      <c r="C34" s="11" t="s">
        <v>72</v>
      </c>
      <c r="D34" s="22">
        <v>55471</v>
      </c>
      <c r="E34" s="22">
        <v>55471</v>
      </c>
      <c r="F34" s="69" t="s">
        <v>91</v>
      </c>
      <c r="G34" s="69" t="s">
        <v>91</v>
      </c>
      <c r="H34" s="69" t="s">
        <v>91</v>
      </c>
    </row>
    <row r="35" spans="1:8" ht="12.75">
      <c r="A35" s="20"/>
      <c r="B35" s="84"/>
      <c r="C35" s="111" t="s">
        <v>115</v>
      </c>
      <c r="D35" s="50">
        <f>SUM(D25:D34)</f>
        <v>892964</v>
      </c>
      <c r="E35" s="50">
        <f>SUM(E25:E34)</f>
        <v>892964</v>
      </c>
      <c r="F35" s="51" t="s">
        <v>91</v>
      </c>
      <c r="G35" s="51" t="s">
        <v>91</v>
      </c>
      <c r="H35" s="51" t="s">
        <v>91</v>
      </c>
    </row>
    <row r="36" spans="1:8" ht="12.75">
      <c r="A36" s="10" t="s">
        <v>118</v>
      </c>
      <c r="B36" s="10"/>
      <c r="C36" s="14" t="s">
        <v>119</v>
      </c>
      <c r="D36" s="32"/>
      <c r="E36" s="32"/>
      <c r="F36" s="32"/>
      <c r="G36" s="32"/>
      <c r="H36" s="32"/>
    </row>
    <row r="37" spans="1:8" ht="12.75">
      <c r="A37" s="10"/>
      <c r="B37" s="10" t="s">
        <v>66</v>
      </c>
      <c r="C37" s="11" t="s">
        <v>68</v>
      </c>
      <c r="D37" s="32">
        <v>43383</v>
      </c>
      <c r="E37" s="32">
        <v>43383</v>
      </c>
      <c r="F37" s="37" t="s">
        <v>91</v>
      </c>
      <c r="G37" s="37" t="s">
        <v>91</v>
      </c>
      <c r="H37" s="37" t="s">
        <v>91</v>
      </c>
    </row>
    <row r="38" spans="1:8" ht="12.75">
      <c r="A38" s="10"/>
      <c r="B38" s="10" t="s">
        <v>49</v>
      </c>
      <c r="C38" s="11" t="s">
        <v>255</v>
      </c>
      <c r="D38" s="32">
        <v>653216</v>
      </c>
      <c r="E38" s="32">
        <v>653216</v>
      </c>
      <c r="F38" s="37" t="s">
        <v>91</v>
      </c>
      <c r="G38" s="37" t="s">
        <v>91</v>
      </c>
      <c r="H38" s="37" t="s">
        <v>91</v>
      </c>
    </row>
    <row r="39" spans="1:8" ht="12.75">
      <c r="A39" s="10"/>
      <c r="B39" s="10" t="s">
        <v>67</v>
      </c>
      <c r="C39" s="11" t="s">
        <v>69</v>
      </c>
      <c r="D39" s="32">
        <v>53702</v>
      </c>
      <c r="E39" s="32">
        <v>53702</v>
      </c>
      <c r="F39" s="37" t="s">
        <v>91</v>
      </c>
      <c r="G39" s="37" t="s">
        <v>91</v>
      </c>
      <c r="H39" s="37" t="s">
        <v>91</v>
      </c>
    </row>
    <row r="40" spans="1:8" ht="12.75">
      <c r="A40" s="10"/>
      <c r="B40" s="10" t="s">
        <v>50</v>
      </c>
      <c r="C40" s="11" t="s">
        <v>204</v>
      </c>
      <c r="D40" s="38">
        <v>130536</v>
      </c>
      <c r="E40" s="38">
        <v>130536</v>
      </c>
      <c r="F40" s="37" t="s">
        <v>91</v>
      </c>
      <c r="G40" s="37" t="s">
        <v>91</v>
      </c>
      <c r="H40" s="37" t="s">
        <v>91</v>
      </c>
    </row>
    <row r="41" spans="1:8" ht="12.75">
      <c r="A41" s="10"/>
      <c r="B41" s="10" t="s">
        <v>51</v>
      </c>
      <c r="C41" s="11" t="s">
        <v>258</v>
      </c>
      <c r="D41" s="32">
        <v>18562</v>
      </c>
      <c r="E41" s="32">
        <v>18562</v>
      </c>
      <c r="F41" s="37" t="s">
        <v>91</v>
      </c>
      <c r="G41" s="37" t="s">
        <v>91</v>
      </c>
      <c r="H41" s="37" t="s">
        <v>91</v>
      </c>
    </row>
    <row r="42" spans="1:8" ht="12.75">
      <c r="A42" s="68"/>
      <c r="B42" s="10">
        <v>4210</v>
      </c>
      <c r="C42" s="11" t="s">
        <v>70</v>
      </c>
      <c r="D42" s="32">
        <v>78700</v>
      </c>
      <c r="E42" s="32">
        <v>78700</v>
      </c>
      <c r="F42" s="66" t="s">
        <v>91</v>
      </c>
      <c r="G42" s="66" t="s">
        <v>91</v>
      </c>
      <c r="H42" s="66" t="s">
        <v>91</v>
      </c>
    </row>
    <row r="43" spans="1:8" ht="12.75">
      <c r="A43" s="9"/>
      <c r="B43" s="10">
        <v>4240</v>
      </c>
      <c r="C43" s="11" t="s">
        <v>114</v>
      </c>
      <c r="D43" s="32">
        <v>500</v>
      </c>
      <c r="E43" s="32">
        <v>500</v>
      </c>
      <c r="F43" s="66" t="s">
        <v>91</v>
      </c>
      <c r="G43" s="66" t="s">
        <v>91</v>
      </c>
      <c r="H43" s="66" t="s">
        <v>91</v>
      </c>
    </row>
    <row r="44" spans="1:8" ht="12.75">
      <c r="A44" s="9"/>
      <c r="B44" s="10">
        <v>4260</v>
      </c>
      <c r="C44" s="11" t="s">
        <v>71</v>
      </c>
      <c r="D44" s="32">
        <v>25000</v>
      </c>
      <c r="E44" s="32">
        <v>25000</v>
      </c>
      <c r="F44" s="66" t="s">
        <v>91</v>
      </c>
      <c r="G44" s="66" t="s">
        <v>91</v>
      </c>
      <c r="H44" s="66" t="s">
        <v>91</v>
      </c>
    </row>
    <row r="45" spans="1:8" ht="12.75">
      <c r="A45" s="9"/>
      <c r="B45" s="10">
        <v>4270</v>
      </c>
      <c r="C45" s="11" t="s">
        <v>33</v>
      </c>
      <c r="D45" s="32">
        <v>8000</v>
      </c>
      <c r="E45" s="32">
        <v>8000</v>
      </c>
      <c r="F45" s="66" t="s">
        <v>91</v>
      </c>
      <c r="G45" s="66" t="s">
        <v>91</v>
      </c>
      <c r="H45" s="66" t="s">
        <v>91</v>
      </c>
    </row>
    <row r="46" spans="1:8" ht="12.75">
      <c r="A46" s="9"/>
      <c r="B46" s="10">
        <v>4300</v>
      </c>
      <c r="C46" s="11" t="s">
        <v>22</v>
      </c>
      <c r="D46" s="32">
        <v>115300</v>
      </c>
      <c r="E46" s="32">
        <v>115300</v>
      </c>
      <c r="F46" s="66" t="s">
        <v>91</v>
      </c>
      <c r="G46" s="66" t="s">
        <v>91</v>
      </c>
      <c r="H46" s="66" t="s">
        <v>91</v>
      </c>
    </row>
    <row r="47" spans="1:8" ht="12.75">
      <c r="A47" s="9"/>
      <c r="B47" s="10">
        <v>4410</v>
      </c>
      <c r="C47" s="11" t="s">
        <v>63</v>
      </c>
      <c r="D47" s="32">
        <v>2000</v>
      </c>
      <c r="E47" s="32">
        <v>2000</v>
      </c>
      <c r="F47" s="66" t="s">
        <v>91</v>
      </c>
      <c r="G47" s="66" t="s">
        <v>91</v>
      </c>
      <c r="H47" s="66" t="s">
        <v>91</v>
      </c>
    </row>
    <row r="48" spans="1:8" ht="12.75">
      <c r="A48" s="10"/>
      <c r="B48" s="10">
        <v>4430</v>
      </c>
      <c r="C48" s="11" t="s">
        <v>41</v>
      </c>
      <c r="D48" s="32">
        <v>9600</v>
      </c>
      <c r="E48" s="32">
        <v>9600</v>
      </c>
      <c r="F48" s="66" t="s">
        <v>91</v>
      </c>
      <c r="G48" s="66" t="s">
        <v>91</v>
      </c>
      <c r="H48" s="66" t="s">
        <v>91</v>
      </c>
    </row>
    <row r="49" spans="1:8" ht="12.75">
      <c r="A49" s="10"/>
      <c r="B49" s="10">
        <v>4440</v>
      </c>
      <c r="C49" s="11" t="s">
        <v>72</v>
      </c>
      <c r="D49" s="22">
        <v>53657</v>
      </c>
      <c r="E49" s="22">
        <v>53657</v>
      </c>
      <c r="F49" s="69" t="s">
        <v>91</v>
      </c>
      <c r="G49" s="69" t="s">
        <v>91</v>
      </c>
      <c r="H49" s="69" t="s">
        <v>91</v>
      </c>
    </row>
    <row r="50" spans="1:8" ht="12.75">
      <c r="A50" s="20"/>
      <c r="B50" s="67"/>
      <c r="C50" s="111" t="s">
        <v>120</v>
      </c>
      <c r="D50" s="50">
        <f>SUM(D37:D49)</f>
        <v>1192156</v>
      </c>
      <c r="E50" s="50">
        <f>SUM(E37:E49)</f>
        <v>1192156</v>
      </c>
      <c r="F50" s="51" t="s">
        <v>91</v>
      </c>
      <c r="G50" s="51" t="s">
        <v>91</v>
      </c>
      <c r="H50" s="51" t="s">
        <v>91</v>
      </c>
    </row>
    <row r="51" spans="1:8" ht="12.75">
      <c r="A51" s="45">
        <v>80146</v>
      </c>
      <c r="B51" s="70"/>
      <c r="C51" s="46" t="s">
        <v>121</v>
      </c>
      <c r="D51" s="47"/>
      <c r="E51" s="47"/>
      <c r="F51" s="47"/>
      <c r="G51" s="47"/>
      <c r="H51" s="47"/>
    </row>
    <row r="52" spans="1:8" ht="12.75">
      <c r="A52" s="10"/>
      <c r="B52" s="10">
        <v>4300</v>
      </c>
      <c r="C52" s="11" t="s">
        <v>22</v>
      </c>
      <c r="D52" s="32">
        <v>6594</v>
      </c>
      <c r="E52" s="32">
        <v>6594</v>
      </c>
      <c r="F52" s="37" t="s">
        <v>91</v>
      </c>
      <c r="G52" s="37" t="s">
        <v>91</v>
      </c>
      <c r="H52" s="37" t="s">
        <v>91</v>
      </c>
    </row>
    <row r="53" spans="1:8" ht="12.75">
      <c r="A53" s="10"/>
      <c r="B53" s="10" t="s">
        <v>61</v>
      </c>
      <c r="C53" s="11" t="s">
        <v>63</v>
      </c>
      <c r="D53" s="32">
        <v>6000</v>
      </c>
      <c r="E53" s="32">
        <v>6000</v>
      </c>
      <c r="F53" s="37" t="s">
        <v>91</v>
      </c>
      <c r="G53" s="37" t="s">
        <v>91</v>
      </c>
      <c r="H53" s="37" t="s">
        <v>91</v>
      </c>
    </row>
    <row r="54" spans="1:8" ht="12.75">
      <c r="A54" s="20"/>
      <c r="B54" s="67"/>
      <c r="C54" s="111" t="s">
        <v>122</v>
      </c>
      <c r="D54" s="50">
        <f>SUM(D52:D53)</f>
        <v>12594</v>
      </c>
      <c r="E54" s="50">
        <f>SUM(E52:E53)</f>
        <v>12594</v>
      </c>
      <c r="F54" s="51" t="s">
        <v>91</v>
      </c>
      <c r="G54" s="51" t="s">
        <v>91</v>
      </c>
      <c r="H54" s="51" t="s">
        <v>91</v>
      </c>
    </row>
    <row r="55" spans="1:8" ht="18.75">
      <c r="A55" s="27"/>
      <c r="B55" s="28"/>
      <c r="C55" s="29" t="s">
        <v>191</v>
      </c>
      <c r="D55" s="41">
        <f>SUM(D54,D50,D35)</f>
        <v>2097714</v>
      </c>
      <c r="E55" s="41">
        <f>SUM(E54,E50,E35)</f>
        <v>2097714</v>
      </c>
      <c r="F55" s="79" t="s">
        <v>91</v>
      </c>
      <c r="G55" s="79" t="s">
        <v>91</v>
      </c>
      <c r="H55" s="79" t="s">
        <v>91</v>
      </c>
    </row>
  </sheetData>
  <mergeCells count="12">
    <mergeCell ref="E9:H9"/>
    <mergeCell ref="E19:H20"/>
    <mergeCell ref="A20:A21"/>
    <mergeCell ref="G2:H2"/>
    <mergeCell ref="G3:H3"/>
    <mergeCell ref="G4:H4"/>
    <mergeCell ref="B19:B21"/>
    <mergeCell ref="C19:C21"/>
    <mergeCell ref="D19:D21"/>
    <mergeCell ref="B9:B10"/>
    <mergeCell ref="C9:C10"/>
    <mergeCell ref="D9:D10"/>
  </mergeCells>
  <printOptions horizontalCentered="1"/>
  <pageMargins left="0.2755905511811024" right="0.6692913385826772" top="0.5" bottom="0.2755905511811024" header="0.31496062992125984" footer="0.1968503937007874"/>
  <pageSetup fitToHeight="2" horizontalDpi="1200" verticalDpi="1200" orientation="landscape" paperSize="9" scale="92" r:id="rId2"/>
  <headerFooter alignWithMargins="0">
    <oddHeader>&amp;C- &amp;P -</oddHeader>
  </headerFooter>
  <rowBreaks count="1" manualBreakCount="1">
    <brk id="31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H48"/>
  <sheetViews>
    <sheetView showGridLines="0" view="pageBreakPreview" zoomScale="75" zoomScaleNormal="75" zoomScaleSheetLayoutView="75" workbookViewId="0" topLeftCell="A1">
      <selection activeCell="G4" sqref="G4:H4"/>
    </sheetView>
  </sheetViews>
  <sheetFormatPr defaultColWidth="9.140625" defaultRowHeight="12.75"/>
  <cols>
    <col min="3" max="3" width="49.7109375" style="0" customWidth="1"/>
    <col min="4" max="8" width="14.7109375" style="0" customWidth="1"/>
  </cols>
  <sheetData>
    <row r="1" spans="7:8" ht="12.75">
      <c r="G1" s="106" t="s">
        <v>296</v>
      </c>
      <c r="H1" s="7"/>
    </row>
    <row r="2" spans="7:8" ht="12.75" customHeight="1">
      <c r="G2" s="173" t="s">
        <v>351</v>
      </c>
      <c r="H2" s="173"/>
    </row>
    <row r="3" spans="7:8" ht="12.75">
      <c r="G3" s="173" t="s">
        <v>352</v>
      </c>
      <c r="H3" s="173"/>
    </row>
    <row r="4" spans="7:8" ht="12.75" customHeight="1">
      <c r="G4" s="173" t="s">
        <v>354</v>
      </c>
      <c r="H4" s="173"/>
    </row>
    <row r="5" ht="18">
      <c r="C5" s="5"/>
    </row>
    <row r="6" spans="3:8" ht="15.75">
      <c r="C6" s="6"/>
      <c r="G6" s="7"/>
      <c r="H6" s="7"/>
    </row>
    <row r="7" ht="15.75">
      <c r="C7" s="6"/>
    </row>
    <row r="12" spans="1:8" ht="12.75">
      <c r="A12" s="2" t="s">
        <v>0</v>
      </c>
      <c r="B12" s="167" t="s">
        <v>1</v>
      </c>
      <c r="C12" s="167" t="s">
        <v>2</v>
      </c>
      <c r="D12" s="167" t="s">
        <v>3</v>
      </c>
      <c r="E12" s="167" t="s">
        <v>4</v>
      </c>
      <c r="F12" s="167"/>
      <c r="G12" s="167"/>
      <c r="H12" s="167"/>
    </row>
    <row r="13" spans="1:8" ht="12.75">
      <c r="A13" s="167" t="s">
        <v>5</v>
      </c>
      <c r="B13" s="167"/>
      <c r="C13" s="167"/>
      <c r="D13" s="167"/>
      <c r="E13" s="167"/>
      <c r="F13" s="167"/>
      <c r="G13" s="167"/>
      <c r="H13" s="167"/>
    </row>
    <row r="14" spans="1:8" ht="96">
      <c r="A14" s="167"/>
      <c r="B14" s="167"/>
      <c r="C14" s="167"/>
      <c r="D14" s="167"/>
      <c r="E14" s="3" t="s">
        <v>6</v>
      </c>
      <c r="F14" s="3" t="s">
        <v>7</v>
      </c>
      <c r="G14" s="3" t="s">
        <v>8</v>
      </c>
      <c r="H14" s="3" t="s">
        <v>9</v>
      </c>
    </row>
    <row r="15" spans="1:8" ht="12.75">
      <c r="A15" s="2" t="s">
        <v>10</v>
      </c>
      <c r="B15" s="2" t="s">
        <v>11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</row>
    <row r="16" spans="1:8" ht="12.75">
      <c r="A16" s="42" t="s">
        <v>110</v>
      </c>
      <c r="B16" s="43"/>
      <c r="C16" s="44" t="s">
        <v>112</v>
      </c>
      <c r="D16" s="32"/>
      <c r="E16" s="32"/>
      <c r="F16" s="32"/>
      <c r="G16" s="32"/>
      <c r="H16" s="32"/>
    </row>
    <row r="17" spans="1:8" ht="12.75">
      <c r="A17" s="10" t="s">
        <v>111</v>
      </c>
      <c r="B17" s="10"/>
      <c r="C17" s="14" t="s">
        <v>113</v>
      </c>
      <c r="D17" s="32"/>
      <c r="E17" s="32"/>
      <c r="F17" s="32"/>
      <c r="G17" s="32"/>
      <c r="H17" s="32"/>
    </row>
    <row r="18" spans="1:8" ht="12.75">
      <c r="A18" s="10"/>
      <c r="B18" s="10" t="s">
        <v>66</v>
      </c>
      <c r="C18" s="11" t="s">
        <v>68</v>
      </c>
      <c r="D18" s="130">
        <v>49315</v>
      </c>
      <c r="E18" s="130">
        <v>49315</v>
      </c>
      <c r="F18" s="37" t="s">
        <v>91</v>
      </c>
      <c r="G18" s="37" t="s">
        <v>91</v>
      </c>
      <c r="H18" s="37" t="s">
        <v>91</v>
      </c>
    </row>
    <row r="19" spans="1:8" ht="12.75">
      <c r="A19" s="10"/>
      <c r="B19" s="10" t="s">
        <v>49</v>
      </c>
      <c r="C19" s="11" t="s">
        <v>255</v>
      </c>
      <c r="D19" s="162">
        <v>665997</v>
      </c>
      <c r="E19" s="162">
        <v>665997</v>
      </c>
      <c r="F19" s="37" t="s">
        <v>91</v>
      </c>
      <c r="G19" s="37" t="s">
        <v>91</v>
      </c>
      <c r="H19" s="37" t="s">
        <v>91</v>
      </c>
    </row>
    <row r="20" spans="1:8" ht="12.75">
      <c r="A20" s="10"/>
      <c r="B20" s="10" t="s">
        <v>67</v>
      </c>
      <c r="C20" s="11" t="s">
        <v>69</v>
      </c>
      <c r="D20" s="162">
        <v>46258</v>
      </c>
      <c r="E20" s="162">
        <v>46258</v>
      </c>
      <c r="F20" s="37" t="s">
        <v>91</v>
      </c>
      <c r="G20" s="37" t="s">
        <v>91</v>
      </c>
      <c r="H20" s="37" t="s">
        <v>91</v>
      </c>
    </row>
    <row r="21" spans="1:8" ht="12.75">
      <c r="A21" s="10"/>
      <c r="B21" s="10" t="s">
        <v>50</v>
      </c>
      <c r="C21" s="11" t="s">
        <v>204</v>
      </c>
      <c r="D21" s="162">
        <v>101240</v>
      </c>
      <c r="E21" s="162">
        <v>101240</v>
      </c>
      <c r="F21" s="37" t="s">
        <v>91</v>
      </c>
      <c r="G21" s="37" t="s">
        <v>91</v>
      </c>
      <c r="H21" s="37" t="s">
        <v>91</v>
      </c>
    </row>
    <row r="22" spans="1:8" ht="12.75">
      <c r="A22" s="10"/>
      <c r="B22" s="10" t="s">
        <v>51</v>
      </c>
      <c r="C22" s="11" t="s">
        <v>258</v>
      </c>
      <c r="D22" s="162">
        <v>14396</v>
      </c>
      <c r="E22" s="162">
        <v>14396</v>
      </c>
      <c r="F22" s="37" t="s">
        <v>91</v>
      </c>
      <c r="G22" s="37" t="s">
        <v>91</v>
      </c>
      <c r="H22" s="37" t="s">
        <v>91</v>
      </c>
    </row>
    <row r="23" spans="1:8" ht="12.75">
      <c r="A23" s="82"/>
      <c r="B23" s="10">
        <v>4170</v>
      </c>
      <c r="C23" s="11" t="s">
        <v>299</v>
      </c>
      <c r="D23" s="162">
        <v>1000</v>
      </c>
      <c r="E23" s="162">
        <v>1000</v>
      </c>
      <c r="F23" s="37"/>
      <c r="G23" s="37"/>
      <c r="H23" s="37"/>
    </row>
    <row r="24" spans="1:8" ht="12.75">
      <c r="A24" s="68"/>
      <c r="B24" s="10">
        <v>4210</v>
      </c>
      <c r="C24" s="11" t="s">
        <v>70</v>
      </c>
      <c r="D24" s="162">
        <v>22250</v>
      </c>
      <c r="E24" s="162">
        <v>22250</v>
      </c>
      <c r="F24" s="66" t="s">
        <v>91</v>
      </c>
      <c r="G24" s="66" t="s">
        <v>91</v>
      </c>
      <c r="H24" s="66" t="s">
        <v>91</v>
      </c>
    </row>
    <row r="25" spans="1:8" ht="12.75">
      <c r="A25" s="9"/>
      <c r="B25" s="10">
        <v>4240</v>
      </c>
      <c r="C25" s="11" t="s">
        <v>114</v>
      </c>
      <c r="D25" s="162">
        <v>7500</v>
      </c>
      <c r="E25" s="162">
        <v>7500</v>
      </c>
      <c r="F25" s="66" t="s">
        <v>91</v>
      </c>
      <c r="G25" s="66" t="s">
        <v>91</v>
      </c>
      <c r="H25" s="66" t="s">
        <v>91</v>
      </c>
    </row>
    <row r="26" spans="1:8" ht="12.75">
      <c r="A26" s="9"/>
      <c r="B26" s="10">
        <v>4260</v>
      </c>
      <c r="C26" s="11" t="s">
        <v>71</v>
      </c>
      <c r="D26" s="162">
        <v>12000</v>
      </c>
      <c r="E26" s="162">
        <v>12000</v>
      </c>
      <c r="F26" s="66" t="s">
        <v>91</v>
      </c>
      <c r="G26" s="66" t="s">
        <v>91</v>
      </c>
      <c r="H26" s="66" t="s">
        <v>91</v>
      </c>
    </row>
    <row r="27" spans="1:8" ht="12.75">
      <c r="A27" s="9"/>
      <c r="B27" s="10">
        <v>4270</v>
      </c>
      <c r="C27" s="11" t="s">
        <v>33</v>
      </c>
      <c r="D27" s="162">
        <v>24500</v>
      </c>
      <c r="E27" s="162">
        <v>24500</v>
      </c>
      <c r="F27" s="66" t="s">
        <v>91</v>
      </c>
      <c r="G27" s="66" t="s">
        <v>91</v>
      </c>
      <c r="H27" s="66" t="s">
        <v>91</v>
      </c>
    </row>
    <row r="28" spans="1:8" ht="12.75">
      <c r="A28" s="9"/>
      <c r="B28" s="10">
        <v>4300</v>
      </c>
      <c r="C28" s="11" t="s">
        <v>22</v>
      </c>
      <c r="D28" s="162">
        <v>50000</v>
      </c>
      <c r="E28" s="162">
        <v>50000</v>
      </c>
      <c r="F28" s="66" t="s">
        <v>91</v>
      </c>
      <c r="G28" s="66" t="s">
        <v>91</v>
      </c>
      <c r="H28" s="66" t="s">
        <v>91</v>
      </c>
    </row>
    <row r="29" spans="1:8" ht="12.75">
      <c r="A29" s="9"/>
      <c r="B29" s="10">
        <v>4410</v>
      </c>
      <c r="C29" s="11" t="s">
        <v>63</v>
      </c>
      <c r="D29" s="162">
        <v>2000</v>
      </c>
      <c r="E29" s="162">
        <v>2000</v>
      </c>
      <c r="F29" s="66" t="s">
        <v>91</v>
      </c>
      <c r="G29" s="66" t="s">
        <v>91</v>
      </c>
      <c r="H29" s="66" t="s">
        <v>91</v>
      </c>
    </row>
    <row r="30" spans="1:8" ht="12.75">
      <c r="A30" s="10"/>
      <c r="B30" s="10">
        <v>4430</v>
      </c>
      <c r="C30" s="11" t="s">
        <v>41</v>
      </c>
      <c r="D30" s="162">
        <v>2500</v>
      </c>
      <c r="E30" s="162">
        <v>2500</v>
      </c>
      <c r="F30" s="66" t="s">
        <v>91</v>
      </c>
      <c r="G30" s="66" t="s">
        <v>91</v>
      </c>
      <c r="H30" s="66" t="s">
        <v>91</v>
      </c>
    </row>
    <row r="31" spans="1:8" ht="12.75">
      <c r="A31" s="10"/>
      <c r="B31" s="10">
        <v>4440</v>
      </c>
      <c r="C31" s="11" t="s">
        <v>72</v>
      </c>
      <c r="D31" s="162">
        <v>45567</v>
      </c>
      <c r="E31" s="162">
        <v>45567</v>
      </c>
      <c r="F31" s="69" t="s">
        <v>91</v>
      </c>
      <c r="G31" s="69" t="s">
        <v>91</v>
      </c>
      <c r="H31" s="69" t="s">
        <v>91</v>
      </c>
    </row>
    <row r="32" spans="1:8" ht="12.75">
      <c r="A32" s="20"/>
      <c r="B32" s="84"/>
      <c r="C32" s="111" t="s">
        <v>115</v>
      </c>
      <c r="D32" s="50">
        <f>SUM(D18:D31)</f>
        <v>1044523</v>
      </c>
      <c r="E32" s="50">
        <f>SUM(E18:E31)</f>
        <v>1044523</v>
      </c>
      <c r="F32" s="51" t="s">
        <v>91</v>
      </c>
      <c r="G32" s="51" t="s">
        <v>91</v>
      </c>
      <c r="H32" s="51" t="s">
        <v>91</v>
      </c>
    </row>
    <row r="33" spans="1:8" ht="12.75">
      <c r="A33" s="10" t="s">
        <v>116</v>
      </c>
      <c r="B33" s="10"/>
      <c r="C33" s="14" t="s">
        <v>135</v>
      </c>
      <c r="D33" s="32"/>
      <c r="E33" s="32"/>
      <c r="F33" s="32"/>
      <c r="G33" s="32"/>
      <c r="H33" s="32"/>
    </row>
    <row r="34" spans="1:8" ht="12.75">
      <c r="A34" s="10"/>
      <c r="B34" s="10" t="s">
        <v>49</v>
      </c>
      <c r="C34" s="11" t="s">
        <v>255</v>
      </c>
      <c r="D34" s="32">
        <v>45111</v>
      </c>
      <c r="E34" s="32">
        <v>45111</v>
      </c>
      <c r="F34" s="37" t="s">
        <v>91</v>
      </c>
      <c r="G34" s="37" t="s">
        <v>91</v>
      </c>
      <c r="H34" s="37" t="s">
        <v>91</v>
      </c>
    </row>
    <row r="35" spans="1:8" ht="12.75">
      <c r="A35" s="10"/>
      <c r="B35" s="10" t="s">
        <v>67</v>
      </c>
      <c r="C35" s="11" t="s">
        <v>69</v>
      </c>
      <c r="D35" s="32">
        <v>3834</v>
      </c>
      <c r="E35" s="32">
        <v>3834</v>
      </c>
      <c r="F35" s="37" t="s">
        <v>91</v>
      </c>
      <c r="G35" s="37" t="s">
        <v>91</v>
      </c>
      <c r="H35" s="37" t="s">
        <v>91</v>
      </c>
    </row>
    <row r="36" spans="1:8" ht="12.75">
      <c r="A36" s="10"/>
      <c r="B36" s="10" t="s">
        <v>50</v>
      </c>
      <c r="C36" s="11" t="s">
        <v>204</v>
      </c>
      <c r="D36" s="38">
        <v>7773</v>
      </c>
      <c r="E36" s="38">
        <v>7773</v>
      </c>
      <c r="F36" s="37" t="s">
        <v>91</v>
      </c>
      <c r="G36" s="37" t="s">
        <v>91</v>
      </c>
      <c r="H36" s="37" t="s">
        <v>91</v>
      </c>
    </row>
    <row r="37" spans="1:8" ht="12.75">
      <c r="A37" s="10"/>
      <c r="B37" s="10" t="s">
        <v>51</v>
      </c>
      <c r="C37" s="11" t="s">
        <v>258</v>
      </c>
      <c r="D37" s="32">
        <v>1105</v>
      </c>
      <c r="E37" s="32">
        <v>1105</v>
      </c>
      <c r="F37" s="37" t="s">
        <v>91</v>
      </c>
      <c r="G37" s="37" t="s">
        <v>91</v>
      </c>
      <c r="H37" s="37" t="s">
        <v>91</v>
      </c>
    </row>
    <row r="38" spans="1:8" ht="12.75">
      <c r="A38" s="123"/>
      <c r="B38" s="20">
        <v>4210</v>
      </c>
      <c r="C38" s="21" t="s">
        <v>70</v>
      </c>
      <c r="D38" s="22">
        <v>2000</v>
      </c>
      <c r="E38" s="22">
        <v>2000</v>
      </c>
      <c r="F38" s="69" t="s">
        <v>91</v>
      </c>
      <c r="G38" s="69" t="s">
        <v>91</v>
      </c>
      <c r="H38" s="69" t="s">
        <v>91</v>
      </c>
    </row>
    <row r="39" spans="1:8" ht="12.75">
      <c r="A39" s="9"/>
      <c r="B39" s="10">
        <v>4240</v>
      </c>
      <c r="C39" s="11" t="s">
        <v>114</v>
      </c>
      <c r="D39" s="32">
        <v>1000</v>
      </c>
      <c r="E39" s="32">
        <v>1000</v>
      </c>
      <c r="F39" s="66" t="s">
        <v>91</v>
      </c>
      <c r="G39" s="66" t="s">
        <v>91</v>
      </c>
      <c r="H39" s="66" t="s">
        <v>91</v>
      </c>
    </row>
    <row r="40" spans="1:8" ht="12.75">
      <c r="A40" s="9"/>
      <c r="B40" s="10">
        <v>4410</v>
      </c>
      <c r="C40" s="11" t="s">
        <v>63</v>
      </c>
      <c r="D40" s="32">
        <v>300</v>
      </c>
      <c r="E40" s="32">
        <v>300</v>
      </c>
      <c r="F40" s="66" t="s">
        <v>91</v>
      </c>
      <c r="G40" s="66" t="s">
        <v>91</v>
      </c>
      <c r="H40" s="66" t="s">
        <v>91</v>
      </c>
    </row>
    <row r="41" spans="1:8" ht="12.75">
      <c r="A41" s="10"/>
      <c r="B41" s="10">
        <v>4440</v>
      </c>
      <c r="C41" s="11" t="s">
        <v>72</v>
      </c>
      <c r="D41" s="22">
        <v>3892</v>
      </c>
      <c r="E41" s="22">
        <v>3892</v>
      </c>
      <c r="F41" s="69" t="s">
        <v>91</v>
      </c>
      <c r="G41" s="69" t="s">
        <v>91</v>
      </c>
      <c r="H41" s="69" t="s">
        <v>91</v>
      </c>
    </row>
    <row r="42" spans="1:8" ht="12.75">
      <c r="A42" s="20"/>
      <c r="B42" s="67"/>
      <c r="C42" s="111" t="s">
        <v>117</v>
      </c>
      <c r="D42" s="50">
        <f>SUM(D34:D41)</f>
        <v>65015</v>
      </c>
      <c r="E42" s="50">
        <f>SUM(E34:E41)</f>
        <v>65015</v>
      </c>
      <c r="F42" s="51" t="s">
        <v>91</v>
      </c>
      <c r="G42" s="51" t="s">
        <v>91</v>
      </c>
      <c r="H42" s="51" t="s">
        <v>91</v>
      </c>
    </row>
    <row r="43" spans="1:8" ht="12.75">
      <c r="A43" s="45">
        <v>80146</v>
      </c>
      <c r="B43" s="70"/>
      <c r="C43" s="46" t="s">
        <v>121</v>
      </c>
      <c r="D43" s="47"/>
      <c r="E43" s="47"/>
      <c r="F43" s="47"/>
      <c r="G43" s="47"/>
      <c r="H43" s="47"/>
    </row>
    <row r="44" spans="1:8" ht="12.75">
      <c r="A44" s="10"/>
      <c r="B44" s="10">
        <v>4300</v>
      </c>
      <c r="C44" s="11" t="s">
        <v>22</v>
      </c>
      <c r="D44" s="32">
        <v>2893</v>
      </c>
      <c r="E44" s="32">
        <v>2893</v>
      </c>
      <c r="F44" s="37" t="s">
        <v>91</v>
      </c>
      <c r="G44" s="37" t="s">
        <v>91</v>
      </c>
      <c r="H44" s="37" t="s">
        <v>91</v>
      </c>
    </row>
    <row r="45" spans="1:8" ht="12.75">
      <c r="A45" s="10"/>
      <c r="B45" s="10" t="s">
        <v>61</v>
      </c>
      <c r="C45" s="11" t="s">
        <v>63</v>
      </c>
      <c r="D45" s="32">
        <v>3000</v>
      </c>
      <c r="E45" s="32">
        <v>3000</v>
      </c>
      <c r="F45" s="37" t="s">
        <v>91</v>
      </c>
      <c r="G45" s="37" t="s">
        <v>91</v>
      </c>
      <c r="H45" s="37" t="s">
        <v>91</v>
      </c>
    </row>
    <row r="46" spans="1:8" ht="12.75">
      <c r="A46" s="20"/>
      <c r="B46" s="67"/>
      <c r="C46" s="111" t="s">
        <v>122</v>
      </c>
      <c r="D46" s="50">
        <f>SUM(D44:D45)</f>
        <v>5893</v>
      </c>
      <c r="E46" s="50">
        <f>SUM(E44:E45)</f>
        <v>5893</v>
      </c>
      <c r="F46" s="51" t="s">
        <v>91</v>
      </c>
      <c r="G46" s="51" t="s">
        <v>91</v>
      </c>
      <c r="H46" s="51" t="s">
        <v>91</v>
      </c>
    </row>
    <row r="47" spans="1:8" ht="12.75">
      <c r="A47" s="60"/>
      <c r="B47" s="61"/>
      <c r="C47" s="25" t="s">
        <v>123</v>
      </c>
      <c r="D47" s="35">
        <f>SUM(D46,D42,D32)</f>
        <v>1115431</v>
      </c>
      <c r="E47" s="35">
        <f>SUM(E46,E42,E32)</f>
        <v>1115431</v>
      </c>
      <c r="F47" s="36" t="s">
        <v>91</v>
      </c>
      <c r="G47" s="36" t="s">
        <v>91</v>
      </c>
      <c r="H47" s="36" t="s">
        <v>91</v>
      </c>
    </row>
    <row r="48" spans="1:8" ht="18.75">
      <c r="A48" s="27"/>
      <c r="B48" s="28"/>
      <c r="C48" s="29" t="s">
        <v>191</v>
      </c>
      <c r="D48" s="41">
        <f>SUM(D47)</f>
        <v>1115431</v>
      </c>
      <c r="E48" s="41">
        <f>SUM(E47)</f>
        <v>1115431</v>
      </c>
      <c r="F48" s="79" t="s">
        <v>91</v>
      </c>
      <c r="G48" s="79" t="s">
        <v>91</v>
      </c>
      <c r="H48" s="79" t="s">
        <v>91</v>
      </c>
    </row>
  </sheetData>
  <mergeCells count="8">
    <mergeCell ref="G2:H2"/>
    <mergeCell ref="G3:H3"/>
    <mergeCell ref="G4:H4"/>
    <mergeCell ref="E12:H13"/>
    <mergeCell ref="A13:A14"/>
    <mergeCell ref="B12:B14"/>
    <mergeCell ref="C12:C14"/>
    <mergeCell ref="D12:D14"/>
  </mergeCells>
  <printOptions horizontalCentered="1"/>
  <pageMargins left="0.2755905511811024" right="0.6692913385826772" top="0.7874015748031497" bottom="0.2755905511811024" header="0.31496062992125984" footer="0.1968503937007874"/>
  <pageSetup horizontalDpi="1200" verticalDpi="1200" orientation="landscape" paperSize="9" scale="91" r:id="rId2"/>
  <headerFooter alignWithMargins="0">
    <oddHeader>&amp;C-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H32"/>
  <sheetViews>
    <sheetView showGridLines="0" view="pageBreakPreview" zoomScale="75" zoomScaleNormal="75" zoomScaleSheetLayoutView="75" workbookViewId="0" topLeftCell="A1">
      <selection activeCell="G4" sqref="G4:H4"/>
    </sheetView>
  </sheetViews>
  <sheetFormatPr defaultColWidth="9.140625" defaultRowHeight="12.75"/>
  <cols>
    <col min="3" max="3" width="49.7109375" style="0" customWidth="1"/>
    <col min="4" max="7" width="14.7109375" style="0" customWidth="1"/>
    <col min="8" max="8" width="15.57421875" style="0" customWidth="1"/>
  </cols>
  <sheetData>
    <row r="1" spans="7:8" ht="12.75">
      <c r="G1" s="182" t="s">
        <v>350</v>
      </c>
      <c r="H1" s="182"/>
    </row>
    <row r="2" spans="7:8" ht="12.75">
      <c r="G2" s="173" t="s">
        <v>355</v>
      </c>
      <c r="H2" s="173"/>
    </row>
    <row r="3" spans="7:8" ht="12.75">
      <c r="G3" s="173" t="s">
        <v>352</v>
      </c>
      <c r="H3" s="173"/>
    </row>
    <row r="4" spans="7:8" ht="12.75">
      <c r="G4" s="173" t="s">
        <v>354</v>
      </c>
      <c r="H4" s="173"/>
    </row>
    <row r="5" ht="18">
      <c r="C5" s="5"/>
    </row>
    <row r="6" spans="3:8" ht="15.75">
      <c r="C6" s="6"/>
      <c r="G6" s="7"/>
      <c r="H6" s="7"/>
    </row>
    <row r="7" ht="15.75">
      <c r="C7" s="6"/>
    </row>
    <row r="12" spans="1:8" ht="12.75">
      <c r="A12" s="2" t="s">
        <v>0</v>
      </c>
      <c r="B12" s="167" t="s">
        <v>1</v>
      </c>
      <c r="C12" s="167" t="s">
        <v>2</v>
      </c>
      <c r="D12" s="167" t="s">
        <v>3</v>
      </c>
      <c r="E12" s="167" t="s">
        <v>4</v>
      </c>
      <c r="F12" s="167"/>
      <c r="G12" s="167"/>
      <c r="H12" s="167"/>
    </row>
    <row r="13" spans="1:8" ht="12.75">
      <c r="A13" s="167" t="s">
        <v>5</v>
      </c>
      <c r="B13" s="167"/>
      <c r="C13" s="167"/>
      <c r="D13" s="167"/>
      <c r="E13" s="167"/>
      <c r="F13" s="167"/>
      <c r="G13" s="167"/>
      <c r="H13" s="167"/>
    </row>
    <row r="14" spans="1:8" ht="96">
      <c r="A14" s="167"/>
      <c r="B14" s="167"/>
      <c r="C14" s="167"/>
      <c r="D14" s="167"/>
      <c r="E14" s="3" t="s">
        <v>6</v>
      </c>
      <c r="F14" s="3" t="s">
        <v>7</v>
      </c>
      <c r="G14" s="3" t="s">
        <v>8</v>
      </c>
      <c r="H14" s="3" t="s">
        <v>9</v>
      </c>
    </row>
    <row r="15" spans="1:8" ht="12.75">
      <c r="A15" s="2" t="s">
        <v>10</v>
      </c>
      <c r="B15" s="2" t="s">
        <v>11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</row>
    <row r="16" spans="1:8" ht="12.75">
      <c r="A16" s="42" t="s">
        <v>146</v>
      </c>
      <c r="B16" s="43"/>
      <c r="C16" s="44" t="s">
        <v>148</v>
      </c>
      <c r="D16" s="32"/>
      <c r="E16" s="32"/>
      <c r="F16" s="32"/>
      <c r="G16" s="32"/>
      <c r="H16" s="32"/>
    </row>
    <row r="17" spans="1:8" s="124" customFormat="1" ht="12.75">
      <c r="A17" s="10">
        <v>92116</v>
      </c>
      <c r="B17" s="10"/>
      <c r="C17" s="14" t="s">
        <v>292</v>
      </c>
      <c r="D17" s="32"/>
      <c r="E17" s="32"/>
      <c r="F17" s="32"/>
      <c r="G17" s="32"/>
      <c r="H17" s="32"/>
    </row>
    <row r="18" spans="1:8" s="124" customFormat="1" ht="12.75">
      <c r="A18" s="10"/>
      <c r="B18" s="10" t="s">
        <v>49</v>
      </c>
      <c r="C18" s="11" t="s">
        <v>255</v>
      </c>
      <c r="D18" s="32">
        <v>69310</v>
      </c>
      <c r="E18" s="32">
        <v>69310</v>
      </c>
      <c r="F18" s="32"/>
      <c r="G18" s="32"/>
      <c r="H18" s="32"/>
    </row>
    <row r="19" spans="1:8" s="124" customFormat="1" ht="12.75">
      <c r="A19" s="10"/>
      <c r="B19" s="10" t="s">
        <v>67</v>
      </c>
      <c r="C19" s="11" t="s">
        <v>69</v>
      </c>
      <c r="D19" s="32">
        <v>5300</v>
      </c>
      <c r="E19" s="32">
        <v>5300</v>
      </c>
      <c r="F19" s="32"/>
      <c r="G19" s="32"/>
      <c r="H19" s="32"/>
    </row>
    <row r="20" spans="1:8" s="124" customFormat="1" ht="12.75">
      <c r="A20" s="10"/>
      <c r="B20" s="10" t="s">
        <v>50</v>
      </c>
      <c r="C20" s="11" t="s">
        <v>204</v>
      </c>
      <c r="D20" s="32">
        <v>12382</v>
      </c>
      <c r="E20" s="32">
        <v>12382</v>
      </c>
      <c r="F20" s="32"/>
      <c r="G20" s="32"/>
      <c r="H20" s="32"/>
    </row>
    <row r="21" spans="1:8" s="124" customFormat="1" ht="13.5" customHeight="1">
      <c r="A21" s="10"/>
      <c r="B21" s="10" t="s">
        <v>51</v>
      </c>
      <c r="C21" s="11" t="s">
        <v>258</v>
      </c>
      <c r="D21" s="32">
        <v>1800</v>
      </c>
      <c r="E21" s="32">
        <v>1800</v>
      </c>
      <c r="F21" s="37" t="s">
        <v>91</v>
      </c>
      <c r="G21" s="37" t="s">
        <v>91</v>
      </c>
      <c r="H21" s="37" t="s">
        <v>91</v>
      </c>
    </row>
    <row r="22" spans="1:8" s="124" customFormat="1" ht="12.75">
      <c r="A22" s="10"/>
      <c r="B22" s="10">
        <v>4210</v>
      </c>
      <c r="C22" s="11" t="s">
        <v>70</v>
      </c>
      <c r="D22" s="32">
        <v>5500</v>
      </c>
      <c r="E22" s="32">
        <v>5500</v>
      </c>
      <c r="F22" s="32"/>
      <c r="G22" s="32"/>
      <c r="H22" s="32"/>
    </row>
    <row r="23" spans="1:8" s="124" customFormat="1" ht="12.75">
      <c r="A23" s="10"/>
      <c r="B23" s="10">
        <v>4240</v>
      </c>
      <c r="C23" s="11" t="s">
        <v>114</v>
      </c>
      <c r="D23" s="32">
        <v>17000</v>
      </c>
      <c r="E23" s="32">
        <v>17000</v>
      </c>
      <c r="F23" s="37" t="s">
        <v>91</v>
      </c>
      <c r="G23" s="37" t="s">
        <v>91</v>
      </c>
      <c r="H23" s="37" t="s">
        <v>91</v>
      </c>
    </row>
    <row r="24" spans="1:8" s="124" customFormat="1" ht="12.75">
      <c r="A24" s="82"/>
      <c r="B24" s="10">
        <v>4270</v>
      </c>
      <c r="C24" s="11" t="s">
        <v>33</v>
      </c>
      <c r="D24" s="32">
        <v>700</v>
      </c>
      <c r="E24" s="32">
        <v>700</v>
      </c>
      <c r="F24" s="37"/>
      <c r="G24" s="37"/>
      <c r="H24" s="37"/>
    </row>
    <row r="25" spans="1:8" s="124" customFormat="1" ht="12.75">
      <c r="A25" s="82"/>
      <c r="B25" s="10">
        <v>4300</v>
      </c>
      <c r="C25" s="11" t="s">
        <v>22</v>
      </c>
      <c r="D25" s="65">
        <v>6200</v>
      </c>
      <c r="E25" s="65">
        <v>6200</v>
      </c>
      <c r="F25" s="66"/>
      <c r="G25" s="66"/>
      <c r="H25" s="66"/>
    </row>
    <row r="26" spans="1:8" s="124" customFormat="1" ht="12.75">
      <c r="A26" s="82"/>
      <c r="B26" s="10">
        <v>4350</v>
      </c>
      <c r="C26" s="11" t="s">
        <v>298</v>
      </c>
      <c r="D26" s="65">
        <v>1700</v>
      </c>
      <c r="E26" s="65">
        <v>1700</v>
      </c>
      <c r="F26" s="66"/>
      <c r="G26" s="66"/>
      <c r="H26" s="66"/>
    </row>
    <row r="27" spans="1:8" s="124" customFormat="1" ht="12.75">
      <c r="A27" s="82"/>
      <c r="B27" s="10">
        <v>4410</v>
      </c>
      <c r="C27" s="11" t="s">
        <v>63</v>
      </c>
      <c r="D27" s="65">
        <v>1400</v>
      </c>
      <c r="E27" s="65">
        <v>1400</v>
      </c>
      <c r="F27" s="66"/>
      <c r="G27" s="66"/>
      <c r="H27" s="66"/>
    </row>
    <row r="28" spans="1:8" s="124" customFormat="1" ht="12.75">
      <c r="A28" s="82"/>
      <c r="B28" s="10">
        <v>4430</v>
      </c>
      <c r="C28" s="11" t="s">
        <v>41</v>
      </c>
      <c r="D28" s="65">
        <v>400</v>
      </c>
      <c r="E28" s="65">
        <v>400</v>
      </c>
      <c r="F28" s="66"/>
      <c r="G28" s="66"/>
      <c r="H28" s="66"/>
    </row>
    <row r="29" spans="1:8" s="124" customFormat="1" ht="12.75">
      <c r="A29" s="82"/>
      <c r="B29" s="10">
        <v>4440</v>
      </c>
      <c r="C29" s="11" t="s">
        <v>72</v>
      </c>
      <c r="D29" s="65">
        <v>2268</v>
      </c>
      <c r="E29" s="65">
        <v>2268</v>
      </c>
      <c r="F29" s="66"/>
      <c r="G29" s="66"/>
      <c r="H29" s="66"/>
    </row>
    <row r="30" spans="1:8" s="124" customFormat="1" ht="12.75">
      <c r="A30" s="125"/>
      <c r="B30" s="126"/>
      <c r="C30" s="85" t="s">
        <v>293</v>
      </c>
      <c r="D30" s="50">
        <f>SUM(D18:D29)</f>
        <v>123960</v>
      </c>
      <c r="E30" s="50">
        <f>SUM(E18:E29)</f>
        <v>123960</v>
      </c>
      <c r="F30" s="51" t="s">
        <v>91</v>
      </c>
      <c r="G30" s="51" t="s">
        <v>91</v>
      </c>
      <c r="H30" s="51" t="s">
        <v>91</v>
      </c>
    </row>
    <row r="31" spans="1:8" ht="12.75">
      <c r="A31" s="73"/>
      <c r="B31" s="74"/>
      <c r="C31" s="25" t="s">
        <v>151</v>
      </c>
      <c r="D31" s="35">
        <f>SUM(D30)</f>
        <v>123960</v>
      </c>
      <c r="E31" s="35">
        <f>SUM(E30)</f>
        <v>123960</v>
      </c>
      <c r="F31" s="36" t="s">
        <v>91</v>
      </c>
      <c r="G31" s="36" t="s">
        <v>91</v>
      </c>
      <c r="H31" s="36" t="s">
        <v>91</v>
      </c>
    </row>
    <row r="32" spans="1:8" ht="18.75">
      <c r="A32" s="27"/>
      <c r="B32" s="28"/>
      <c r="C32" s="29" t="s">
        <v>191</v>
      </c>
      <c r="D32" s="41">
        <f>SUM(D31)</f>
        <v>123960</v>
      </c>
      <c r="E32" s="41">
        <f>SUM(E31)</f>
        <v>123960</v>
      </c>
      <c r="F32" s="79" t="s">
        <v>91</v>
      </c>
      <c r="G32" s="79" t="s">
        <v>91</v>
      </c>
      <c r="H32" s="79" t="s">
        <v>91</v>
      </c>
    </row>
  </sheetData>
  <mergeCells count="9">
    <mergeCell ref="E12:H13"/>
    <mergeCell ref="A13:A14"/>
    <mergeCell ref="G1:H1"/>
    <mergeCell ref="B12:B14"/>
    <mergeCell ref="C12:C14"/>
    <mergeCell ref="D12:D14"/>
    <mergeCell ref="G2:H2"/>
    <mergeCell ref="G3:H3"/>
    <mergeCell ref="G4:H4"/>
  </mergeCells>
  <printOptions horizontalCentered="1"/>
  <pageMargins left="0.2755905511811024" right="0.55" top="0.4724409448818898" bottom="0.2755905511811024" header="0.31496062992125984" footer="0.1968503937007874"/>
  <pageSetup fitToHeight="3" horizontalDpi="1200" verticalDpi="1200" orientation="landscape" paperSize="9" scale="97" r:id="rId2"/>
  <headerFooter alignWithMargins="0">
    <oddHeader>&amp;C-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H94"/>
  <sheetViews>
    <sheetView tabSelected="1" view="pageBreakPreview" zoomScaleSheetLayoutView="100" workbookViewId="0" topLeftCell="A1">
      <selection activeCell="E85" sqref="E85"/>
    </sheetView>
  </sheetViews>
  <sheetFormatPr defaultColWidth="9.140625" defaultRowHeight="12.75"/>
  <cols>
    <col min="3" max="3" width="49.7109375" style="0" customWidth="1"/>
    <col min="4" max="4" width="14.7109375" style="0" customWidth="1"/>
  </cols>
  <sheetData>
    <row r="1" spans="3:4" ht="12.75">
      <c r="C1" s="7"/>
      <c r="D1" s="7"/>
    </row>
    <row r="2" spans="3:4" ht="12.75" customHeight="1">
      <c r="C2" s="7"/>
      <c r="D2" s="7"/>
    </row>
    <row r="3" spans="3:4" ht="12.75" customHeight="1">
      <c r="C3" s="7"/>
      <c r="D3" s="7"/>
    </row>
    <row r="4" spans="3:4" ht="12.75" customHeight="1">
      <c r="C4" s="7"/>
      <c r="D4" s="7"/>
    </row>
    <row r="5" spans="3:4" ht="12.75" customHeight="1">
      <c r="C5" s="7"/>
      <c r="D5" s="7"/>
    </row>
    <row r="6" ht="18">
      <c r="C6" s="5"/>
    </row>
    <row r="7" spans="3:8" ht="15.75">
      <c r="C7" s="6"/>
      <c r="G7" s="7"/>
      <c r="H7" s="7"/>
    </row>
    <row r="15" spans="1:4" ht="12.75">
      <c r="A15" s="2" t="s">
        <v>158</v>
      </c>
      <c r="B15" s="167" t="s">
        <v>1</v>
      </c>
      <c r="C15" s="167" t="s">
        <v>2</v>
      </c>
      <c r="D15" s="167" t="s">
        <v>212</v>
      </c>
    </row>
    <row r="16" spans="1:4" ht="15.75" customHeight="1">
      <c r="A16" s="2" t="s">
        <v>5</v>
      </c>
      <c r="B16" s="167"/>
      <c r="C16" s="167"/>
      <c r="D16" s="167"/>
    </row>
    <row r="17" spans="1:4" ht="12.75">
      <c r="A17" s="4" t="s">
        <v>10</v>
      </c>
      <c r="B17" s="4" t="s">
        <v>11</v>
      </c>
      <c r="C17" s="4" t="s">
        <v>12</v>
      </c>
      <c r="D17" s="4" t="s">
        <v>13</v>
      </c>
    </row>
    <row r="18" spans="1:4" ht="12.75">
      <c r="A18" s="42" t="s">
        <v>47</v>
      </c>
      <c r="B18" s="43"/>
      <c r="C18" s="44" t="s">
        <v>52</v>
      </c>
      <c r="D18" s="31"/>
    </row>
    <row r="19" spans="1:4" ht="12.75">
      <c r="A19" s="10">
        <v>75011</v>
      </c>
      <c r="B19" s="10"/>
      <c r="C19" s="14" t="s">
        <v>53</v>
      </c>
      <c r="D19" s="32"/>
    </row>
    <row r="20" spans="1:4" ht="38.25">
      <c r="A20" s="9"/>
      <c r="B20" s="10">
        <v>2010</v>
      </c>
      <c r="C20" s="11" t="s">
        <v>193</v>
      </c>
      <c r="D20" s="32">
        <v>63700</v>
      </c>
    </row>
    <row r="21" spans="1:4" ht="12.75">
      <c r="A21" s="24"/>
      <c r="B21" s="26"/>
      <c r="C21" s="25" t="s">
        <v>76</v>
      </c>
      <c r="D21" s="35">
        <f>SUM(D20)</f>
        <v>63700</v>
      </c>
    </row>
    <row r="22" spans="1:4" ht="25.5">
      <c r="A22" s="43" t="s">
        <v>166</v>
      </c>
      <c r="B22" s="43"/>
      <c r="C22" s="44" t="s">
        <v>79</v>
      </c>
      <c r="D22" s="31"/>
    </row>
    <row r="23" spans="1:4" ht="25.5">
      <c r="A23" s="10">
        <v>75101</v>
      </c>
      <c r="B23" s="10"/>
      <c r="C23" s="14" t="s">
        <v>80</v>
      </c>
      <c r="D23" s="32"/>
    </row>
    <row r="24" spans="1:4" ht="25.5">
      <c r="A24" s="15"/>
      <c r="B24" s="8">
        <v>2010</v>
      </c>
      <c r="C24" s="13" t="s">
        <v>195</v>
      </c>
      <c r="D24" s="33">
        <v>860</v>
      </c>
    </row>
    <row r="25" spans="1:4" ht="12.75">
      <c r="A25" s="24"/>
      <c r="B25" s="26"/>
      <c r="C25" s="25" t="s">
        <v>81</v>
      </c>
      <c r="D25" s="35">
        <f>SUM(D24)</f>
        <v>860</v>
      </c>
    </row>
    <row r="26" spans="1:4" ht="12.75">
      <c r="A26" s="42">
        <v>752</v>
      </c>
      <c r="B26" s="101"/>
      <c r="C26" s="44" t="s">
        <v>300</v>
      </c>
      <c r="D26" s="31"/>
    </row>
    <row r="27" spans="1:4" ht="12.75">
      <c r="A27" s="121">
        <v>75212</v>
      </c>
      <c r="B27" s="129"/>
      <c r="C27" s="122" t="s">
        <v>301</v>
      </c>
      <c r="D27" s="32"/>
    </row>
    <row r="28" spans="1:4" ht="25.5">
      <c r="A28" s="132"/>
      <c r="B28" s="133" t="s">
        <v>220</v>
      </c>
      <c r="C28" s="13" t="s">
        <v>195</v>
      </c>
      <c r="D28" s="33">
        <v>500</v>
      </c>
    </row>
    <row r="29" spans="1:4" ht="12.75">
      <c r="A29" s="24"/>
      <c r="B29" s="98"/>
      <c r="C29" s="25" t="s">
        <v>302</v>
      </c>
      <c r="D29" s="35">
        <f>SUM(D28)</f>
        <v>500</v>
      </c>
    </row>
    <row r="30" spans="1:4" ht="12.75">
      <c r="A30" s="48">
        <v>852</v>
      </c>
      <c r="B30" s="45"/>
      <c r="C30" s="49" t="s">
        <v>229</v>
      </c>
      <c r="D30" s="31"/>
    </row>
    <row r="31" spans="1:8" ht="25.5">
      <c r="A31" s="121">
        <v>85212</v>
      </c>
      <c r="B31" s="12"/>
      <c r="C31" s="122" t="s">
        <v>294</v>
      </c>
      <c r="D31" s="32"/>
      <c r="E31" s="115"/>
      <c r="F31" s="116"/>
      <c r="G31" s="116"/>
      <c r="H31" s="116"/>
    </row>
    <row r="32" spans="1:8" ht="25.5">
      <c r="A32" s="58"/>
      <c r="B32" s="20">
        <v>2010</v>
      </c>
      <c r="C32" s="21" t="s">
        <v>195</v>
      </c>
      <c r="D32" s="32">
        <v>1433000</v>
      </c>
      <c r="E32" s="117"/>
      <c r="F32" s="116"/>
      <c r="G32" s="116"/>
      <c r="H32" s="116"/>
    </row>
    <row r="33" spans="1:4" ht="38.25">
      <c r="A33" s="10">
        <v>85213</v>
      </c>
      <c r="B33" s="10"/>
      <c r="C33" s="14" t="s">
        <v>274</v>
      </c>
      <c r="D33" s="32"/>
    </row>
    <row r="34" spans="1:4" ht="25.5">
      <c r="A34" s="19"/>
      <c r="B34" s="20">
        <v>2010</v>
      </c>
      <c r="C34" s="21" t="s">
        <v>195</v>
      </c>
      <c r="D34" s="22">
        <v>12000</v>
      </c>
    </row>
    <row r="35" spans="1:4" ht="13.5" customHeight="1">
      <c r="A35" s="45">
        <v>85214</v>
      </c>
      <c r="B35" s="10"/>
      <c r="C35" s="14" t="s">
        <v>131</v>
      </c>
      <c r="D35" s="32"/>
    </row>
    <row r="36" spans="1:4" ht="25.5">
      <c r="A36" s="10"/>
      <c r="B36" s="10">
        <v>2010</v>
      </c>
      <c r="C36" s="11" t="s">
        <v>195</v>
      </c>
      <c r="D36" s="32">
        <v>85000</v>
      </c>
    </row>
    <row r="37" spans="1:4" ht="12.75">
      <c r="A37" s="24"/>
      <c r="B37" s="26"/>
      <c r="C37" s="25" t="s">
        <v>240</v>
      </c>
      <c r="D37" s="35">
        <f>SUM(D32:D36)</f>
        <v>1530000</v>
      </c>
    </row>
    <row r="38" spans="1:4" ht="18.75">
      <c r="A38" s="27"/>
      <c r="B38" s="28"/>
      <c r="C38" s="29" t="s">
        <v>191</v>
      </c>
      <c r="D38" s="41">
        <f>SUM(D37,D29,D25,D21)</f>
        <v>1595060</v>
      </c>
    </row>
    <row r="41" spans="1:4" ht="12.75">
      <c r="A41" s="2" t="s">
        <v>158</v>
      </c>
      <c r="B41" s="167" t="s">
        <v>1</v>
      </c>
      <c r="C41" s="167" t="s">
        <v>2</v>
      </c>
      <c r="D41" s="167" t="s">
        <v>213</v>
      </c>
    </row>
    <row r="42" spans="1:4" ht="18.75" customHeight="1">
      <c r="A42" s="2" t="s">
        <v>5</v>
      </c>
      <c r="B42" s="167"/>
      <c r="C42" s="167"/>
      <c r="D42" s="167"/>
    </row>
    <row r="43" spans="1:4" ht="12.75">
      <c r="A43" s="4" t="s">
        <v>10</v>
      </c>
      <c r="B43" s="4" t="s">
        <v>11</v>
      </c>
      <c r="C43" s="4" t="s">
        <v>12</v>
      </c>
      <c r="D43" s="2" t="s">
        <v>13</v>
      </c>
    </row>
    <row r="44" spans="1:4" ht="12.75">
      <c r="A44" s="42" t="s">
        <v>47</v>
      </c>
      <c r="B44" s="43"/>
      <c r="C44" s="44" t="s">
        <v>52</v>
      </c>
      <c r="D44" s="32"/>
    </row>
    <row r="45" spans="1:4" ht="12.75">
      <c r="A45" s="10" t="s">
        <v>48</v>
      </c>
      <c r="B45" s="10"/>
      <c r="C45" s="14" t="s">
        <v>53</v>
      </c>
      <c r="D45" s="32"/>
    </row>
    <row r="46" spans="1:4" ht="12.75">
      <c r="A46" s="128"/>
      <c r="B46" s="10" t="s">
        <v>49</v>
      </c>
      <c r="C46" s="11" t="s">
        <v>54</v>
      </c>
      <c r="D46" s="32">
        <v>39285</v>
      </c>
    </row>
    <row r="47" spans="1:4" ht="12.75">
      <c r="A47" s="128"/>
      <c r="B47" s="10">
        <v>4040</v>
      </c>
      <c r="C47" s="11" t="s">
        <v>275</v>
      </c>
      <c r="D47" s="32">
        <v>3100</v>
      </c>
    </row>
    <row r="48" spans="1:4" ht="12.75">
      <c r="A48" s="128"/>
      <c r="B48" s="10" t="s">
        <v>50</v>
      </c>
      <c r="C48" s="11" t="s">
        <v>204</v>
      </c>
      <c r="D48" s="32">
        <v>7301</v>
      </c>
    </row>
    <row r="49" spans="1:4" ht="12.75">
      <c r="A49" s="128"/>
      <c r="B49" s="10" t="s">
        <v>51</v>
      </c>
      <c r="C49" s="11" t="s">
        <v>264</v>
      </c>
      <c r="D49" s="32">
        <v>1040</v>
      </c>
    </row>
    <row r="50" spans="1:4" ht="12.75">
      <c r="A50" s="128"/>
      <c r="B50" s="10" t="s">
        <v>27</v>
      </c>
      <c r="C50" s="11" t="s">
        <v>70</v>
      </c>
      <c r="D50" s="32">
        <v>6000</v>
      </c>
    </row>
    <row r="51" spans="1:4" ht="12.75">
      <c r="A51" s="128"/>
      <c r="B51" s="10">
        <v>4300</v>
      </c>
      <c r="C51" s="62" t="s">
        <v>22</v>
      </c>
      <c r="D51" s="32">
        <v>5900</v>
      </c>
    </row>
    <row r="52" spans="1:4" ht="12.75">
      <c r="A52" s="128"/>
      <c r="B52" s="10">
        <v>4440</v>
      </c>
      <c r="C52" s="62" t="s">
        <v>72</v>
      </c>
      <c r="D52" s="32">
        <v>1074</v>
      </c>
    </row>
    <row r="53" spans="1:4" ht="12.75">
      <c r="A53" s="60"/>
      <c r="B53" s="61"/>
      <c r="C53" s="25" t="s">
        <v>76</v>
      </c>
      <c r="D53" s="35">
        <f>SUM(D46:D52)</f>
        <v>63700</v>
      </c>
    </row>
    <row r="54" spans="1:4" ht="25.5">
      <c r="A54" s="42" t="s">
        <v>77</v>
      </c>
      <c r="B54" s="43"/>
      <c r="C54" s="44" t="s">
        <v>79</v>
      </c>
      <c r="D54" s="31"/>
    </row>
    <row r="55" spans="1:4" ht="25.5">
      <c r="A55" s="10" t="s">
        <v>78</v>
      </c>
      <c r="B55" s="10"/>
      <c r="C55" s="14" t="s">
        <v>80</v>
      </c>
      <c r="D55" s="32"/>
    </row>
    <row r="56" spans="1:4" ht="12.75">
      <c r="A56" s="16"/>
      <c r="B56" s="10" t="s">
        <v>50</v>
      </c>
      <c r="C56" s="11" t="s">
        <v>204</v>
      </c>
      <c r="D56" s="32">
        <v>123</v>
      </c>
    </row>
    <row r="57" spans="1:4" ht="12.75">
      <c r="A57" s="127"/>
      <c r="B57" s="10" t="s">
        <v>51</v>
      </c>
      <c r="C57" s="11" t="s">
        <v>258</v>
      </c>
      <c r="D57" s="32">
        <v>18</v>
      </c>
    </row>
    <row r="58" spans="1:4" ht="12.75">
      <c r="A58" s="128"/>
      <c r="B58" s="10">
        <v>4170</v>
      </c>
      <c r="C58" s="62" t="s">
        <v>299</v>
      </c>
      <c r="D58" s="32">
        <v>719</v>
      </c>
    </row>
    <row r="59" spans="1:4" ht="12.75">
      <c r="A59" s="60"/>
      <c r="B59" s="61"/>
      <c r="C59" s="25" t="s">
        <v>81</v>
      </c>
      <c r="D59" s="35">
        <f>SUM(D56:D58)</f>
        <v>860</v>
      </c>
    </row>
    <row r="60" spans="1:4" ht="12.75">
      <c r="A60" s="42">
        <v>752</v>
      </c>
      <c r="B60" s="101"/>
      <c r="C60" s="44" t="s">
        <v>300</v>
      </c>
      <c r="D60" s="39"/>
    </row>
    <row r="61" spans="1:4" ht="12.75">
      <c r="A61" s="121">
        <v>75212</v>
      </c>
      <c r="B61" s="129"/>
      <c r="C61" s="122" t="s">
        <v>301</v>
      </c>
      <c r="D61" s="130"/>
    </row>
    <row r="62" spans="1:4" ht="12.75">
      <c r="A62" s="132"/>
      <c r="B62" s="133" t="s">
        <v>27</v>
      </c>
      <c r="C62" s="13" t="s">
        <v>70</v>
      </c>
      <c r="D62" s="130">
        <v>500</v>
      </c>
    </row>
    <row r="63" spans="1:4" ht="12.75">
      <c r="A63" s="24"/>
      <c r="B63" s="98"/>
      <c r="C63" s="25" t="s">
        <v>302</v>
      </c>
      <c r="D63" s="35">
        <f>SUM(D62)</f>
        <v>500</v>
      </c>
    </row>
    <row r="64" spans="1:4" ht="12.75">
      <c r="A64" s="42">
        <v>852</v>
      </c>
      <c r="B64" s="43"/>
      <c r="C64" s="44" t="s">
        <v>229</v>
      </c>
      <c r="D64" s="32"/>
    </row>
    <row r="65" spans="1:4" ht="25.5">
      <c r="A65" s="121">
        <v>85212</v>
      </c>
      <c r="B65" s="12"/>
      <c r="C65" s="122" t="s">
        <v>295</v>
      </c>
      <c r="D65" s="32"/>
    </row>
    <row r="66" spans="1:4" ht="12.75">
      <c r="A66" s="10"/>
      <c r="B66" s="10" t="s">
        <v>49</v>
      </c>
      <c r="C66" s="11" t="s">
        <v>255</v>
      </c>
      <c r="D66" s="32">
        <v>16223</v>
      </c>
    </row>
    <row r="67" spans="1:4" ht="12.75">
      <c r="A67" s="10"/>
      <c r="B67" s="10" t="s">
        <v>67</v>
      </c>
      <c r="C67" s="11" t="s">
        <v>69</v>
      </c>
      <c r="D67" s="32">
        <v>536</v>
      </c>
    </row>
    <row r="68" spans="1:4" ht="12.75">
      <c r="A68" s="10"/>
      <c r="B68" s="10" t="s">
        <v>50</v>
      </c>
      <c r="C68" s="11" t="s">
        <v>261</v>
      </c>
      <c r="D68" s="22">
        <f>SUM(D70:D71)</f>
        <v>37888</v>
      </c>
    </row>
    <row r="69" spans="1:4" ht="12.75">
      <c r="A69" s="10"/>
      <c r="B69" s="10"/>
      <c r="C69" s="11" t="s">
        <v>322</v>
      </c>
      <c r="D69" s="32"/>
    </row>
    <row r="70" spans="1:4" ht="12.75">
      <c r="A70" s="10"/>
      <c r="B70" s="12" t="s">
        <v>323</v>
      </c>
      <c r="C70" s="23" t="s">
        <v>325</v>
      </c>
      <c r="D70" s="38">
        <v>2888</v>
      </c>
    </row>
    <row r="71" spans="1:4" ht="12.75">
      <c r="A71" s="10"/>
      <c r="B71" s="12" t="s">
        <v>324</v>
      </c>
      <c r="C71" s="23" t="s">
        <v>326</v>
      </c>
      <c r="D71" s="151">
        <v>35000</v>
      </c>
    </row>
    <row r="72" spans="1:4" ht="12.75">
      <c r="A72" s="10"/>
      <c r="B72" s="10" t="s">
        <v>51</v>
      </c>
      <c r="C72" s="11" t="s">
        <v>262</v>
      </c>
      <c r="D72" s="32">
        <v>411</v>
      </c>
    </row>
    <row r="73" spans="1:4" ht="12.75">
      <c r="A73" s="10"/>
      <c r="B73" s="10" t="s">
        <v>27</v>
      </c>
      <c r="C73" s="11" t="s">
        <v>70</v>
      </c>
      <c r="D73" s="32">
        <v>7324</v>
      </c>
    </row>
    <row r="74" spans="1:4" ht="12.75">
      <c r="A74" s="10"/>
      <c r="B74" s="10">
        <v>3110</v>
      </c>
      <c r="C74" s="11" t="s">
        <v>132</v>
      </c>
      <c r="D74" s="32">
        <v>1369902</v>
      </c>
    </row>
    <row r="75" spans="1:8" ht="12.75">
      <c r="A75" s="10"/>
      <c r="B75" s="10" t="s">
        <v>89</v>
      </c>
      <c r="C75" s="11" t="s">
        <v>72</v>
      </c>
      <c r="D75" s="32">
        <v>716</v>
      </c>
      <c r="E75" s="115"/>
      <c r="F75" s="116"/>
      <c r="G75" s="116"/>
      <c r="H75" s="116"/>
    </row>
    <row r="76" spans="1:8" ht="12.75">
      <c r="A76" s="20"/>
      <c r="B76" s="84"/>
      <c r="C76" s="105" t="s">
        <v>321</v>
      </c>
      <c r="D76" s="50">
        <f>SUM(D72:D75,D66:D68)</f>
        <v>1433000</v>
      </c>
      <c r="E76" s="117"/>
      <c r="F76" s="116"/>
      <c r="G76" s="116"/>
      <c r="H76" s="116"/>
    </row>
    <row r="77" spans="1:4" ht="25.5">
      <c r="A77" s="45">
        <v>85213</v>
      </c>
      <c r="B77" s="45"/>
      <c r="C77" s="46" t="s">
        <v>128</v>
      </c>
      <c r="D77" s="47"/>
    </row>
    <row r="78" spans="1:4" ht="12.75">
      <c r="A78" s="9"/>
      <c r="B78" s="20">
        <v>4130</v>
      </c>
      <c r="C78" s="11" t="s">
        <v>129</v>
      </c>
      <c r="D78" s="32">
        <v>12000</v>
      </c>
    </row>
    <row r="79" spans="1:4" ht="25.5">
      <c r="A79" s="45">
        <v>85214</v>
      </c>
      <c r="C79" s="46" t="s">
        <v>208</v>
      </c>
      <c r="D79" s="47"/>
    </row>
    <row r="80" spans="1:4" ht="12.75">
      <c r="A80" s="10"/>
      <c r="B80" s="10" t="s">
        <v>130</v>
      </c>
      <c r="C80" s="11" t="s">
        <v>132</v>
      </c>
      <c r="D80" s="32">
        <v>85000</v>
      </c>
    </row>
    <row r="81" spans="1:4" ht="12.75">
      <c r="A81" s="20"/>
      <c r="B81" s="84"/>
      <c r="C81" s="85" t="s">
        <v>239</v>
      </c>
      <c r="D81" s="50">
        <f>SUM(D80:D80)</f>
        <v>85000</v>
      </c>
    </row>
    <row r="82" spans="1:4" ht="12.75">
      <c r="A82" s="72"/>
      <c r="B82" s="61"/>
      <c r="C82" s="25" t="s">
        <v>240</v>
      </c>
      <c r="D82" s="35">
        <f>SUM(D81,D78,D76)</f>
        <v>1530000</v>
      </c>
    </row>
    <row r="83" spans="1:4" ht="18.75">
      <c r="A83" s="27"/>
      <c r="B83" s="28"/>
      <c r="C83" s="29" t="s">
        <v>191</v>
      </c>
      <c r="D83" s="41">
        <f>SUM(D82,D63,D59,D53)</f>
        <v>1595060</v>
      </c>
    </row>
    <row r="88" spans="1:4" ht="12.75">
      <c r="A88" s="2" t="s">
        <v>158</v>
      </c>
      <c r="B88" s="167" t="s">
        <v>1</v>
      </c>
      <c r="C88" s="167" t="s">
        <v>2</v>
      </c>
      <c r="D88" s="167" t="s">
        <v>265</v>
      </c>
    </row>
    <row r="89" spans="1:4" ht="12.75">
      <c r="A89" s="2" t="s">
        <v>5</v>
      </c>
      <c r="B89" s="167"/>
      <c r="C89" s="167"/>
      <c r="D89" s="167"/>
    </row>
    <row r="90" spans="1:4" ht="12.75">
      <c r="A90" s="4" t="s">
        <v>10</v>
      </c>
      <c r="B90" s="4" t="s">
        <v>11</v>
      </c>
      <c r="C90" s="4" t="s">
        <v>12</v>
      </c>
      <c r="D90" s="4" t="s">
        <v>13</v>
      </c>
    </row>
    <row r="91" spans="1:4" ht="12.75">
      <c r="A91" s="42" t="s">
        <v>47</v>
      </c>
      <c r="B91" s="43"/>
      <c r="C91" s="44" t="s">
        <v>52</v>
      </c>
      <c r="D91" s="31"/>
    </row>
    <row r="92" spans="1:4" ht="12.75">
      <c r="A92" s="87">
        <v>75011</v>
      </c>
      <c r="B92" s="88"/>
      <c r="C92" s="89" t="s">
        <v>53</v>
      </c>
      <c r="D92" s="88"/>
    </row>
    <row r="93" spans="1:4" ht="25.5">
      <c r="A93" s="90"/>
      <c r="B93" s="91">
        <v>2350</v>
      </c>
      <c r="C93" s="92" t="s">
        <v>214</v>
      </c>
      <c r="D93" s="33">
        <v>10000</v>
      </c>
    </row>
    <row r="94" spans="1:4" ht="18.75">
      <c r="A94" s="27"/>
      <c r="B94" s="28"/>
      <c r="C94" s="29" t="s">
        <v>191</v>
      </c>
      <c r="D94" s="41">
        <f>SUM(D93)</f>
        <v>10000</v>
      </c>
    </row>
  </sheetData>
  <mergeCells count="9">
    <mergeCell ref="D15:D16"/>
    <mergeCell ref="B88:B89"/>
    <mergeCell ref="C88:C89"/>
    <mergeCell ref="D88:D89"/>
    <mergeCell ref="B41:B42"/>
    <mergeCell ref="C41:C42"/>
    <mergeCell ref="D41:D42"/>
    <mergeCell ref="B15:B16"/>
    <mergeCell ref="C15:C16"/>
  </mergeCells>
  <printOptions horizontalCentered="1"/>
  <pageMargins left="0.7874015748031497" right="0.2755905511811024" top="0.57" bottom="0.61" header="0.35" footer="0.5118110236220472"/>
  <pageSetup horizontalDpi="1200" verticalDpi="1200" orientation="portrait" paperSize="9" scale="87" r:id="rId2"/>
  <headerFooter alignWithMargins="0">
    <oddHeader>&amp;C- &amp;P -</oddHeader>
  </headerFooter>
  <rowBreaks count="1" manualBreakCount="1">
    <brk id="53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Trzcińsku-Zdroju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finansowy Gminy Trzcińsko-Zdrój w układzie wykonawczym</dc:title>
  <dc:subject/>
  <dc:creator>Bachta Marcin</dc:creator>
  <cp:keywords/>
  <dc:description/>
  <cp:lastModifiedBy>MSWiA</cp:lastModifiedBy>
  <cp:lastPrinted>2005-02-21T11:07:15Z</cp:lastPrinted>
  <dcterms:created xsi:type="dcterms:W3CDTF">2003-01-29T11:33:05Z</dcterms:created>
  <dcterms:modified xsi:type="dcterms:W3CDTF">2005-02-21T11:07:46Z</dcterms:modified>
  <cp:category/>
  <cp:version/>
  <cp:contentType/>
  <cp:contentStatus/>
</cp:coreProperties>
</file>