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990" windowHeight="6000"/>
  </bookViews>
  <sheets>
    <sheet name="Przedsięwzięcia" sheetId="2" r:id="rId1"/>
  </sheets>
  <definedNames>
    <definedName name="_xlnm.Print_Area" localSheetId="0">Przedsięwzięcia!$A$1:$L$142</definedName>
    <definedName name="_xlnm.Print_Titles" localSheetId="0">Przedsięwzięcia!$3:$4</definedName>
  </definedNames>
  <calcPr calcId="125725"/>
</workbook>
</file>

<file path=xl/calcChain.xml><?xml version="1.0" encoding="utf-8"?>
<calcChain xmlns="http://schemas.openxmlformats.org/spreadsheetml/2006/main">
  <c r="G13" i="2"/>
  <c r="H13"/>
  <c r="I13"/>
  <c r="J13"/>
  <c r="K13"/>
  <c r="L13"/>
  <c r="G43"/>
  <c r="H43"/>
  <c r="I43"/>
  <c r="J43"/>
  <c r="K43"/>
  <c r="L43"/>
  <c r="F43"/>
  <c r="F11"/>
  <c r="G40"/>
  <c r="H40"/>
  <c r="I40"/>
  <c r="J40"/>
  <c r="K40"/>
  <c r="L40"/>
  <c r="F40"/>
  <c r="G37"/>
  <c r="H37"/>
  <c r="I37"/>
  <c r="J37"/>
  <c r="K37"/>
  <c r="L37"/>
  <c r="F37"/>
  <c r="G34"/>
  <c r="H34"/>
  <c r="I34"/>
  <c r="J34"/>
  <c r="K34"/>
  <c r="L34"/>
  <c r="F34"/>
  <c r="G31"/>
  <c r="H31"/>
  <c r="I31"/>
  <c r="J31"/>
  <c r="K31"/>
  <c r="L31"/>
  <c r="F31"/>
  <c r="G46"/>
  <c r="H46"/>
  <c r="I46"/>
  <c r="J46"/>
  <c r="K46"/>
  <c r="L46"/>
  <c r="F46"/>
  <c r="G29"/>
  <c r="H29"/>
  <c r="I29"/>
  <c r="J29"/>
  <c r="K29"/>
  <c r="L29"/>
  <c r="G30"/>
  <c r="H30"/>
  <c r="H28" s="1"/>
  <c r="I30"/>
  <c r="J30"/>
  <c r="J28" s="1"/>
  <c r="K30"/>
  <c r="L30"/>
  <c r="F30"/>
  <c r="F29"/>
  <c r="G12"/>
  <c r="H12"/>
  <c r="I12"/>
  <c r="J12"/>
  <c r="K12"/>
  <c r="L12"/>
  <c r="G11"/>
  <c r="H11"/>
  <c r="I11"/>
  <c r="J11"/>
  <c r="K11"/>
  <c r="L11"/>
  <c r="F13"/>
  <c r="F12"/>
  <c r="G20"/>
  <c r="H20"/>
  <c r="I20"/>
  <c r="J20"/>
  <c r="K20"/>
  <c r="L20"/>
  <c r="F20"/>
  <c r="G17"/>
  <c r="H17"/>
  <c r="I17"/>
  <c r="J17"/>
  <c r="K17"/>
  <c r="L17"/>
  <c r="F17"/>
  <c r="G16"/>
  <c r="H16"/>
  <c r="I16"/>
  <c r="J16"/>
  <c r="K16"/>
  <c r="L16"/>
  <c r="F16"/>
  <c r="I28" l="1"/>
  <c r="G28"/>
  <c r="F28"/>
  <c r="L28"/>
  <c r="K28"/>
  <c r="G50"/>
  <c r="H50"/>
  <c r="I50"/>
  <c r="J50"/>
  <c r="K50"/>
  <c r="L50"/>
  <c r="F50"/>
  <c r="G53"/>
  <c r="H53"/>
  <c r="I53"/>
  <c r="J53"/>
  <c r="K53"/>
  <c r="L53"/>
  <c r="F53"/>
  <c r="G9"/>
  <c r="G6" s="1"/>
  <c r="H9"/>
  <c r="H6" s="1"/>
  <c r="I9"/>
  <c r="I6" s="1"/>
  <c r="J9"/>
  <c r="J6" s="1"/>
  <c r="K9"/>
  <c r="K6" s="1"/>
  <c r="L9"/>
  <c r="L6" s="1"/>
  <c r="G10"/>
  <c r="G7" s="1"/>
  <c r="H10"/>
  <c r="H7" s="1"/>
  <c r="I10"/>
  <c r="I7" s="1"/>
  <c r="J10"/>
  <c r="J7" s="1"/>
  <c r="K10"/>
  <c r="K7" s="1"/>
  <c r="L10"/>
  <c r="L7" s="1"/>
  <c r="F10"/>
  <c r="F7" s="1"/>
  <c r="F9"/>
  <c r="F6" s="1"/>
  <c r="G24"/>
  <c r="H24"/>
  <c r="I24"/>
  <c r="J24"/>
  <c r="K24"/>
  <c r="L24"/>
  <c r="F24"/>
  <c r="G58"/>
  <c r="H58"/>
  <c r="I58"/>
  <c r="J58"/>
  <c r="K58"/>
  <c r="L58"/>
  <c r="F58"/>
  <c r="L99"/>
  <c r="K99"/>
  <c r="J99"/>
  <c r="I99"/>
  <c r="H99"/>
  <c r="G99"/>
  <c r="F99"/>
  <c r="K96"/>
  <c r="J96"/>
  <c r="I96"/>
  <c r="H96"/>
  <c r="G96"/>
  <c r="F96"/>
  <c r="L95"/>
  <c r="L96" s="1"/>
  <c r="L111"/>
  <c r="K111"/>
  <c r="J111"/>
  <c r="I111"/>
  <c r="H111"/>
  <c r="G111"/>
  <c r="F111"/>
  <c r="K108"/>
  <c r="J108"/>
  <c r="I108"/>
  <c r="H108"/>
  <c r="G108"/>
  <c r="F108"/>
  <c r="K105"/>
  <c r="J105"/>
  <c r="I105"/>
  <c r="H105"/>
  <c r="G105"/>
  <c r="F105"/>
  <c r="K102"/>
  <c r="J102"/>
  <c r="I102"/>
  <c r="H102"/>
  <c r="G102"/>
  <c r="F102"/>
  <c r="L93"/>
  <c r="K93"/>
  <c r="J93"/>
  <c r="I93"/>
  <c r="H93"/>
  <c r="G93"/>
  <c r="F93"/>
  <c r="K90"/>
  <c r="J90"/>
  <c r="I90"/>
  <c r="H90"/>
  <c r="G90"/>
  <c r="F90"/>
  <c r="K87"/>
  <c r="J87"/>
  <c r="I87"/>
  <c r="H87"/>
  <c r="G87"/>
  <c r="F87"/>
  <c r="L107"/>
  <c r="L108" s="1"/>
  <c r="L104"/>
  <c r="L105" s="1"/>
  <c r="L101"/>
  <c r="L102" s="1"/>
  <c r="L89"/>
  <c r="L90" s="1"/>
  <c r="L72"/>
  <c r="K72"/>
  <c r="J72"/>
  <c r="I72"/>
  <c r="H72"/>
  <c r="G72"/>
  <c r="F72"/>
  <c r="K75"/>
  <c r="J75"/>
  <c r="I75"/>
  <c r="H75"/>
  <c r="G75"/>
  <c r="F75"/>
  <c r="L78"/>
  <c r="K78"/>
  <c r="J78"/>
  <c r="I78"/>
  <c r="H78"/>
  <c r="G78"/>
  <c r="F78"/>
  <c r="L81"/>
  <c r="K81"/>
  <c r="J81"/>
  <c r="I81"/>
  <c r="H81"/>
  <c r="G81"/>
  <c r="F81"/>
  <c r="K84"/>
  <c r="J84"/>
  <c r="I84"/>
  <c r="H84"/>
  <c r="G84"/>
  <c r="F84"/>
  <c r="L114"/>
  <c r="K114"/>
  <c r="J114"/>
  <c r="I114"/>
  <c r="H114"/>
  <c r="G114"/>
  <c r="F114"/>
  <c r="K117"/>
  <c r="J117"/>
  <c r="I117"/>
  <c r="H117"/>
  <c r="G117"/>
  <c r="F117"/>
  <c r="L120"/>
  <c r="K120"/>
  <c r="J120"/>
  <c r="I120"/>
  <c r="H120"/>
  <c r="G120"/>
  <c r="F120"/>
  <c r="K123"/>
  <c r="J123"/>
  <c r="I123"/>
  <c r="H123"/>
  <c r="G123"/>
  <c r="F123"/>
  <c r="L126"/>
  <c r="K126"/>
  <c r="J126"/>
  <c r="I126"/>
  <c r="H126"/>
  <c r="G126"/>
  <c r="F126"/>
  <c r="L129"/>
  <c r="K129"/>
  <c r="J129"/>
  <c r="I129"/>
  <c r="H129"/>
  <c r="G129"/>
  <c r="F129"/>
  <c r="L132"/>
  <c r="K132"/>
  <c r="J132"/>
  <c r="I132"/>
  <c r="H132"/>
  <c r="G132"/>
  <c r="F132"/>
  <c r="L135"/>
  <c r="K135"/>
  <c r="J135"/>
  <c r="I135"/>
  <c r="H135"/>
  <c r="G135"/>
  <c r="F135"/>
  <c r="L138"/>
  <c r="K138"/>
  <c r="J138"/>
  <c r="I138"/>
  <c r="H138"/>
  <c r="G138"/>
  <c r="L86"/>
  <c r="L87" s="1"/>
  <c r="L83"/>
  <c r="L84" s="1"/>
  <c r="L74"/>
  <c r="L75" s="1"/>
  <c r="L68"/>
  <c r="K68"/>
  <c r="J68"/>
  <c r="I68"/>
  <c r="H68"/>
  <c r="G68"/>
  <c r="F68"/>
  <c r="G59"/>
  <c r="H59"/>
  <c r="I59"/>
  <c r="J59"/>
  <c r="K59"/>
  <c r="L59"/>
  <c r="F59"/>
  <c r="L65"/>
  <c r="K65"/>
  <c r="J65"/>
  <c r="I65"/>
  <c r="H65"/>
  <c r="G65"/>
  <c r="F65"/>
  <c r="G62"/>
  <c r="H62"/>
  <c r="I62"/>
  <c r="J62"/>
  <c r="K62"/>
  <c r="L62"/>
  <c r="F62"/>
  <c r="K5" l="1"/>
  <c r="I5"/>
  <c r="G5"/>
  <c r="L5"/>
  <c r="J5"/>
  <c r="H5"/>
  <c r="K8"/>
  <c r="I8"/>
  <c r="G8"/>
  <c r="L8"/>
  <c r="J8"/>
  <c r="H8"/>
  <c r="F5"/>
  <c r="F8"/>
  <c r="F57"/>
  <c r="F56" s="1"/>
  <c r="G57"/>
  <c r="G56" s="1"/>
  <c r="K57"/>
  <c r="K56" s="1"/>
  <c r="H57"/>
  <c r="H56" s="1"/>
  <c r="J57"/>
  <c r="J56" s="1"/>
  <c r="L57"/>
  <c r="L56" s="1"/>
  <c r="I57"/>
  <c r="I56" s="1"/>
</calcChain>
</file>

<file path=xl/sharedStrings.xml><?xml version="1.0" encoding="utf-8"?>
<sst xmlns="http://schemas.openxmlformats.org/spreadsheetml/2006/main" count="188" uniqueCount="67">
  <si>
    <t>Lp</t>
  </si>
  <si>
    <t>Nazwa i cel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</si>
  <si>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</si>
  <si>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</si>
  <si>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</si>
  <si>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</si>
  <si>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</si>
  <si>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b) programy, projekty lub zadania związane z umowami partnerstwa publiczno-prywatnego; (razem)</t>
  </si>
  <si>
    <t>jednostka odpowiedzialn a lub koordynująca</t>
  </si>
  <si>
    <t>okres realizacji (w wierszu program / umowa)</t>
  </si>
  <si>
    <t>od</t>
  </si>
  <si>
    <t>do</t>
  </si>
  <si>
    <t>łączne nakłady finansowe</t>
  </si>
  <si>
    <t>limity wydatków w poszczególnych latach (wszystkie lata)</t>
  </si>
  <si>
    <t>2011</t>
  </si>
  <si>
    <t>2012</t>
  </si>
  <si>
    <t>2013</t>
  </si>
  <si>
    <t>2014</t>
  </si>
  <si>
    <t>c) programy, projekty lub zadania pozostałe (inne niż wymienione w lit.a i b) (razem)</t>
  </si>
  <si>
    <r>
      <t xml:space="preserve">2) umowy, których realizacja w roku budżetowym i w latach następnych jest niezbędna dla zapewnienia ciągłości działania jednostki i których płatności przypadają w okresie dłuższym niż rok; </t>
    </r>
    <r>
      <rPr>
        <b/>
        <vertAlign val="superscript"/>
        <sz val="8"/>
        <rFont val="Bookman Old Style"/>
        <family val="1"/>
        <charset val="238"/>
      </rPr>
      <t>25</t>
    </r>
  </si>
  <si>
    <t>3) gwarancje i poręczenia udzielane przez jednostki samorządu terytorialnego(razem)</t>
  </si>
  <si>
    <t>Przebudowa stacji uzdatniania wody w Żelechowie oraz budowa sieci wodociągowej z przyłączami relacji Żelechowo - Kłodowo, Żelechowo - Kiełbice w celu poprawy usług społecznych na terenie Gminy Widuchowa</t>
  </si>
  <si>
    <t>Rozwój nowych form turystyki w Widuchowej - przebudowa ul. Bulwary Rybackie - etap I</t>
  </si>
  <si>
    <t>Urząd Gminy</t>
  </si>
  <si>
    <t>Budowa kanalizacji sanitarnej w  m. Krzywin z przesyłem ścieków do oczyszczalni w Widuchowej</t>
  </si>
  <si>
    <t>Budowa kanalizacji deszczowej w ulicach Sienkiewicza. Mickiewicza. Reymonta w Widuchowej</t>
  </si>
  <si>
    <t>Adaptacja pomieszczeń po byłej szkole w Żelechowie na lokale mieszkalne – przygotowanie dokumentacji</t>
  </si>
  <si>
    <t>Modernizacji pomieszczeń oddziału przedszkolnego w Krzywinie.</t>
  </si>
  <si>
    <t>Budowa kanalizacji sanitarnej w miejscowości Marwice i Dębogóra z przesyłem ścieków w Widuchowej - etap I sporządzenie dokumentacji projektowej.</t>
  </si>
  <si>
    <t>Budowa hali sportowej w Krzywinie – etap II wykonawstwo</t>
  </si>
  <si>
    <t>Nabycie nieruchomości od Skarbu Państwa</t>
  </si>
  <si>
    <t>Aktualizacja studium uwarunkowań i kierunków przestrzennego Gminy Widuchowa</t>
  </si>
  <si>
    <t>Urząd gminy</t>
  </si>
  <si>
    <t>Zimowe utrzymanie dróg</t>
  </si>
  <si>
    <r>
      <t>Limit zobowiązań</t>
    </r>
    <r>
      <rPr>
        <b/>
        <vertAlign val="superscript"/>
        <sz val="10"/>
        <rFont val="Times New Roman"/>
        <family val="1"/>
        <charset val="238"/>
      </rPr>
      <t>24</t>
    </r>
  </si>
  <si>
    <t>Świadczenie usług sanitarnych</t>
  </si>
  <si>
    <t>SP Krzywin</t>
  </si>
  <si>
    <t>Świadczenie usług bankowych</t>
  </si>
  <si>
    <t>Uslugi w zakresie gospodarki nieruchomościami</t>
  </si>
  <si>
    <t>Świadczenie uslug zwiazanych z utrzymaniem strony internetowej</t>
  </si>
  <si>
    <t>Zakup usług dostępu do sieci internet</t>
  </si>
  <si>
    <t>Zakup usług sanitarnych</t>
  </si>
  <si>
    <t xml:space="preserve">Zakup usług aktualizacji programów </t>
  </si>
  <si>
    <t>Zakup usług związanych z BHP i P-POŻ</t>
  </si>
  <si>
    <t>Zakup usług w zakresie obsługi prawnej</t>
  </si>
  <si>
    <t>Umowa na konserwację i naprawę sprzętu komputerowego podłączonego i eksploatowanego w sieci należącej do Urzędu Gminy Widuchowa</t>
  </si>
  <si>
    <t>Umowy na dostęp do sieci internet</t>
  </si>
  <si>
    <t>Umowa  na konserwację techniczną instalacji alarmowej w obiekcie Urzędu Gminy Widuchowa</t>
  </si>
  <si>
    <t>Umowa na konserwację oraz sprawność funkcjonowania centrali telefonicznej w Urzędzie Gminy Widuchowa</t>
  </si>
  <si>
    <t xml:space="preserve">Umowa na prowadzenie elektronicznej bazy aktów prawnych </t>
  </si>
  <si>
    <t>Umowa na obsługę elektronicznego systemu obsługi urzędu ( E-Urząd) oraz na utrzymanie Biuletynu Informacji Publicznej (BIP), strony www oraz utrzymania do 30 skrzynek E-mail.</t>
  </si>
  <si>
    <t>Umowa na utrzymanie nazwy domen internetowych</t>
  </si>
  <si>
    <t>Gminne Przedszkole</t>
  </si>
  <si>
    <t>Zespół Szkół</t>
  </si>
  <si>
    <t>Umowa dzierżawy kserokopiarki</t>
  </si>
  <si>
    <t>Umowa na usługi porządkowe</t>
  </si>
  <si>
    <t>Umowa na przegl.gasnic i hudrantów</t>
  </si>
  <si>
    <t xml:space="preserve">Umowa na przegl.i konserwaję tel.przemysłowej </t>
  </si>
  <si>
    <t>Umowa na przegl.i konserw.centrali telefonicznej</t>
  </si>
  <si>
    <t>Umowa na usługi bankowe</t>
  </si>
  <si>
    <t>Umowa na przgl.i konserw.elektryczną</t>
  </si>
  <si>
    <t>Umowa na konserwacje kotłowni</t>
  </si>
  <si>
    <t xml:space="preserve">Umowa na nadawanie przesyłek pocztowych
</t>
  </si>
  <si>
    <t>nic dodatk</t>
  </si>
  <si>
    <t>- wydatki majatkowe</t>
  </si>
  <si>
    <t xml:space="preserve">Załącznik Nr 3
 do Uchwały Nr IV/18/2011 
 Rady Gminy Widuchowa 
 z dnia 26 stycznia 2011 r.
</t>
  </si>
  <si>
    <t>Wykaz przedsięwzięć do WPF na lata 2011-2015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</si>
</sst>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  <family val="2"/>
      <charset val="238"/>
    </font>
    <font>
      <b/>
      <sz val="8"/>
      <name val="Bookman Old Style"/>
      <family val="1"/>
      <charset val="238"/>
    </font>
    <font>
      <sz val="8"/>
      <name val="Bookman Old Style"/>
      <family val="1"/>
      <charset val="238"/>
    </font>
    <font>
      <b/>
      <vertAlign val="superscript"/>
      <sz val="8"/>
      <name val="Bookman Old Style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93"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1" fillId="0" borderId="4" xfId="0" applyNumberFormat="1" applyFont="1" applyFill="1" applyBorder="1" applyAlignment="1" applyProtection="1">
      <alignment horizontal="left" vertical="top"/>
    </xf>
    <xf numFmtId="0" fontId="7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justify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2"/>
    </xf>
    <xf numFmtId="0" fontId="7" fillId="0" borderId="1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right"/>
    </xf>
    <xf numFmtId="1" fontId="3" fillId="0" borderId="1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>
      <alignment vertical="top"/>
    </xf>
    <xf numFmtId="0" fontId="6" fillId="0" borderId="1" xfId="0" applyNumberFormat="1" applyFont="1" applyFill="1" applyBorder="1" applyAlignment="1" applyProtection="1">
      <alignment horizontal="left" vertical="top"/>
    </xf>
    <xf numFmtId="3" fontId="6" fillId="0" borderId="1" xfId="0" applyNumberFormat="1" applyFont="1" applyFill="1" applyBorder="1" applyAlignment="1" applyProtection="1">
      <alignment horizontal="right" vertical="top"/>
    </xf>
    <xf numFmtId="3" fontId="7" fillId="0" borderId="1" xfId="0" applyNumberFormat="1" applyFont="1" applyFill="1" applyBorder="1" applyAlignment="1" applyProtection="1">
      <alignment horizontal="right" vertical="top"/>
    </xf>
    <xf numFmtId="0" fontId="7" fillId="0" borderId="5" xfId="0" applyNumberFormat="1" applyFont="1" applyFill="1" applyBorder="1" applyAlignment="1" applyProtection="1">
      <alignment horizontal="center" vertical="top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7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right" vertical="top"/>
    </xf>
    <xf numFmtId="3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3" fontId="3" fillId="0" borderId="1" xfId="0" applyNumberFormat="1" applyFont="1" applyFill="1" applyBorder="1" applyAlignment="1" applyProtection="1">
      <alignment horizontal="right" vertical="top"/>
    </xf>
    <xf numFmtId="0" fontId="2" fillId="0" borderId="5" xfId="0" applyNumberFormat="1" applyFont="1" applyFill="1" applyBorder="1" applyAlignment="1" applyProtection="1">
      <alignment horizontal="left" vertical="top"/>
    </xf>
    <xf numFmtId="0" fontId="2" fillId="0" borderId="5" xfId="0" applyNumberFormat="1" applyFont="1" applyFill="1" applyBorder="1" applyAlignment="1" applyProtection="1">
      <alignment horizontal="center" vertical="top"/>
    </xf>
    <xf numFmtId="3" fontId="2" fillId="0" borderId="5" xfId="0" applyNumberFormat="1" applyFont="1" applyFill="1" applyBorder="1" applyAlignment="1" applyProtection="1">
      <alignment horizontal="right" vertical="top"/>
    </xf>
    <xf numFmtId="0" fontId="2" fillId="0" borderId="8" xfId="0" applyNumberFormat="1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left" vertical="top"/>
    </xf>
    <xf numFmtId="0" fontId="2" fillId="0" borderId="7" xfId="0" applyNumberFormat="1" applyFont="1" applyFill="1" applyBorder="1" applyAlignment="1" applyProtection="1">
      <alignment horizontal="center" vertical="top"/>
    </xf>
    <xf numFmtId="3" fontId="2" fillId="0" borderId="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vertical="top" wrapText="1"/>
    </xf>
    <xf numFmtId="0" fontId="2" fillId="0" borderId="6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2" fillId="0" borderId="2" xfId="0" applyNumberFormat="1" applyFont="1" applyFill="1" applyBorder="1" applyAlignment="1" applyProtection="1">
      <alignment horizontal="right" vertical="top"/>
    </xf>
    <xf numFmtId="1" fontId="2" fillId="0" borderId="1" xfId="0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left" vertical="top"/>
    </xf>
    <xf numFmtId="1" fontId="2" fillId="0" borderId="9" xfId="0" applyNumberFormat="1" applyFont="1" applyFill="1" applyBorder="1" applyAlignment="1" applyProtection="1">
      <alignment horizontal="right"/>
    </xf>
    <xf numFmtId="0" fontId="2" fillId="0" borderId="0" xfId="0" applyFont="1" applyFill="1">
      <alignment vertical="top"/>
    </xf>
    <xf numFmtId="1" fontId="2" fillId="0" borderId="9" xfId="0" applyNumberFormat="1" applyFont="1" applyFill="1" applyBorder="1" applyAlignment="1" applyProtection="1">
      <alignment horizontal="left" vertical="top"/>
    </xf>
    <xf numFmtId="1" fontId="2" fillId="0" borderId="11" xfId="0" applyNumberFormat="1" applyFont="1" applyFill="1" applyBorder="1" applyAlignment="1" applyProtection="1">
      <alignment horizontal="left" vertical="top"/>
    </xf>
    <xf numFmtId="0" fontId="2" fillId="0" borderId="10" xfId="0" applyNumberFormat="1" applyFont="1" applyFill="1" applyBorder="1" applyAlignment="1" applyProtection="1">
      <alignment horizontal="left" vertical="top"/>
    </xf>
    <xf numFmtId="1" fontId="2" fillId="0" borderId="12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 applyProtection="1">
      <alignment horizontal="right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1" fillId="0" borderId="8" xfId="0" applyNumberFormat="1" applyFont="1" applyFill="1" applyBorder="1" applyAlignment="1" applyProtection="1">
      <alignment horizontal="left" vertical="top"/>
    </xf>
    <xf numFmtId="0" fontId="1" fillId="0" borderId="8" xfId="0" applyNumberFormat="1" applyFont="1" applyFill="1" applyBorder="1" applyAlignment="1" applyProtection="1">
      <alignment horizontal="right"/>
    </xf>
    <xf numFmtId="0" fontId="1" fillId="0" borderId="4" xfId="0" applyNumberFormat="1" applyFont="1" applyFill="1" applyBorder="1" applyAlignment="1" applyProtection="1">
      <alignment horizontal="right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 wrapText="1"/>
    </xf>
    <xf numFmtId="0" fontId="3" fillId="0" borderId="3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3" fillId="0" borderId="4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8" xfId="0" applyNumberFormat="1" applyFont="1" applyFill="1" applyBorder="1" applyAlignment="1" applyProtection="1">
      <alignment horizontal="left" vertical="top"/>
    </xf>
    <xf numFmtId="0" fontId="2" fillId="0" borderId="4" xfId="0" applyNumberFormat="1" applyFont="1" applyFill="1" applyBorder="1" applyAlignment="1" applyProtection="1">
      <alignment horizontal="left" vertical="top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8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left" vertical="top" wrapText="1"/>
    </xf>
    <xf numFmtId="0" fontId="6" fillId="0" borderId="5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indent="12"/>
    </xf>
    <xf numFmtId="0" fontId="6" fillId="0" borderId="2" xfId="0" applyNumberFormat="1" applyFont="1" applyFill="1" applyBorder="1" applyAlignment="1" applyProtection="1">
      <alignment horizontal="left" vertical="center" indent="12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 indent="1"/>
    </xf>
    <xf numFmtId="0" fontId="6" fillId="0" borderId="2" xfId="0" applyNumberFormat="1" applyFont="1" applyFill="1" applyBorder="1" applyAlignment="1" applyProtection="1">
      <alignment horizontal="left" vertical="center" wrapText="1" indent="1"/>
    </xf>
    <xf numFmtId="0" fontId="6" fillId="0" borderId="3" xfId="0" applyNumberFormat="1" applyFont="1" applyFill="1" applyBorder="1" applyAlignment="1" applyProtection="1">
      <alignment horizontal="left" vertical="top"/>
    </xf>
    <xf numFmtId="0" fontId="6" fillId="0" borderId="8" xfId="0" applyNumberFormat="1" applyFont="1" applyFill="1" applyBorder="1" applyAlignment="1" applyProtection="1">
      <alignment horizontal="left" vertical="top"/>
    </xf>
    <xf numFmtId="0" fontId="6" fillId="0" borderId="4" xfId="0" applyNumberFormat="1" applyFont="1" applyFill="1" applyBorder="1" applyAlignment="1" applyProtection="1">
      <alignment horizontal="left" vertical="top"/>
    </xf>
    <xf numFmtId="0" fontId="7" fillId="0" borderId="3" xfId="0" applyNumberFormat="1" applyFont="1" applyFill="1" applyBorder="1" applyAlignment="1" applyProtection="1">
      <alignment horizontal="left" vertical="top"/>
    </xf>
    <xf numFmtId="0" fontId="7" fillId="0" borderId="8" xfId="0" applyNumberFormat="1" applyFont="1" applyFill="1" applyBorder="1" applyAlignment="1" applyProtection="1">
      <alignment horizontal="left" vertical="top"/>
    </xf>
    <xf numFmtId="0" fontId="7" fillId="0" borderId="4" xfId="0" applyNumberFormat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4" xfId="0" applyNumberFormat="1" applyFont="1" applyFill="1" applyBorder="1" applyAlignment="1" applyProtection="1">
      <alignment horizontal="left" vertical="top" wrapText="1"/>
    </xf>
    <xf numFmtId="0" fontId="6" fillId="0" borderId="3" xfId="0" applyNumberFormat="1" applyFont="1" applyFill="1" applyBorder="1" applyAlignment="1" applyProtection="1">
      <alignment horizontal="left" vertical="center" wrapText="1" indent="4"/>
    </xf>
    <xf numFmtId="0" fontId="6" fillId="0" borderId="8" xfId="0" applyNumberFormat="1" applyFont="1" applyFill="1" applyBorder="1" applyAlignment="1" applyProtection="1">
      <alignment horizontal="left" vertical="center" wrapText="1" indent="4"/>
    </xf>
    <xf numFmtId="0" fontId="6" fillId="0" borderId="4" xfId="0" applyNumberFormat="1" applyFont="1" applyFill="1" applyBorder="1" applyAlignment="1" applyProtection="1">
      <alignment horizontal="left" vertical="center" wrapText="1" indent="4"/>
    </xf>
    <xf numFmtId="49" fontId="7" fillId="0" borderId="3" xfId="0" applyNumberFormat="1" applyFont="1" applyFill="1" applyBorder="1" applyAlignment="1" applyProtection="1">
      <alignment horizontal="left" vertical="top"/>
    </xf>
    <xf numFmtId="49" fontId="7" fillId="0" borderId="8" xfId="0" applyNumberFormat="1" applyFont="1" applyFill="1" applyBorder="1" applyAlignment="1" applyProtection="1">
      <alignment horizontal="left" vertical="top"/>
    </xf>
    <xf numFmtId="49" fontId="7" fillId="0" borderId="4" xfId="0" applyNumberFormat="1" applyFont="1" applyFill="1" applyBorder="1" applyAlignment="1" applyProtection="1">
      <alignment horizontal="left" vertical="top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view="pageBreakPreview" zoomScaleNormal="100" zoomScaleSheetLayoutView="100" workbookViewId="0">
      <selection activeCell="B14" sqref="B14"/>
    </sheetView>
  </sheetViews>
  <sheetFormatPr defaultRowHeight="12.75"/>
  <cols>
    <col min="1" max="1" width="3.85546875" customWidth="1"/>
    <col min="2" max="2" width="61.7109375" customWidth="1"/>
    <col min="3" max="3" width="17.7109375" customWidth="1"/>
    <col min="4" max="4" width="10.85546875" customWidth="1"/>
    <col min="5" max="5" width="10.5703125" customWidth="1"/>
    <col min="6" max="7" width="12" customWidth="1"/>
    <col min="8" max="8" width="10.85546875" customWidth="1"/>
    <col min="9" max="9" width="9.5703125" customWidth="1"/>
    <col min="10" max="10" width="9.85546875" customWidth="1"/>
    <col min="11" max="11" width="9.5703125" customWidth="1"/>
    <col min="12" max="12" width="14.42578125" customWidth="1"/>
  </cols>
  <sheetData>
    <row r="1" spans="1:13" ht="57" customHeight="1">
      <c r="I1" s="58" t="s">
        <v>65</v>
      </c>
      <c r="J1" s="58"/>
      <c r="K1" s="58"/>
      <c r="L1" s="58"/>
    </row>
    <row r="2" spans="1:13">
      <c r="A2" s="4"/>
      <c r="B2" s="6" t="s">
        <v>66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A3" s="68" t="s">
        <v>0</v>
      </c>
      <c r="B3" s="70" t="s">
        <v>1</v>
      </c>
      <c r="C3" s="72" t="s">
        <v>8</v>
      </c>
      <c r="D3" s="74" t="s">
        <v>9</v>
      </c>
      <c r="E3" s="75"/>
      <c r="F3" s="72" t="s">
        <v>12</v>
      </c>
      <c r="G3" s="87" t="s">
        <v>13</v>
      </c>
      <c r="H3" s="88"/>
      <c r="I3" s="88"/>
      <c r="J3" s="88"/>
      <c r="K3" s="89"/>
      <c r="L3" s="76" t="s">
        <v>34</v>
      </c>
    </row>
    <row r="4" spans="1:13">
      <c r="A4" s="69"/>
      <c r="B4" s="71"/>
      <c r="C4" s="73"/>
      <c r="D4" s="7" t="s">
        <v>10</v>
      </c>
      <c r="E4" s="8" t="s">
        <v>11</v>
      </c>
      <c r="F4" s="73"/>
      <c r="G4" s="7" t="s">
        <v>14</v>
      </c>
      <c r="H4" s="7" t="s">
        <v>15</v>
      </c>
      <c r="I4" s="7" t="s">
        <v>16</v>
      </c>
      <c r="J4" s="7" t="s">
        <v>17</v>
      </c>
      <c r="K4" s="9">
        <v>2015</v>
      </c>
      <c r="L4" s="77"/>
    </row>
    <row r="5" spans="1:13" s="14" customFormat="1">
      <c r="A5" s="15"/>
      <c r="B5" s="78" t="s">
        <v>2</v>
      </c>
      <c r="C5" s="79"/>
      <c r="D5" s="79"/>
      <c r="E5" s="80"/>
      <c r="F5" s="16">
        <f>SUM(F6:F7)</f>
        <v>15028215.220000001</v>
      </c>
      <c r="G5" s="16">
        <f t="shared" ref="G5:L5" si="0">SUM(G6:G7)</f>
        <v>4752260.84</v>
      </c>
      <c r="H5" s="16">
        <f t="shared" si="0"/>
        <v>2872068.58</v>
      </c>
      <c r="I5" s="16">
        <f t="shared" si="0"/>
        <v>1765791</v>
      </c>
      <c r="J5" s="16">
        <f t="shared" si="0"/>
        <v>17280</v>
      </c>
      <c r="K5" s="16">
        <f t="shared" si="0"/>
        <v>10000</v>
      </c>
      <c r="L5" s="16">
        <f t="shared" si="0"/>
        <v>4436343</v>
      </c>
    </row>
    <row r="6" spans="1:13">
      <c r="A6" s="5"/>
      <c r="B6" s="81" t="s">
        <v>3</v>
      </c>
      <c r="C6" s="82"/>
      <c r="D6" s="82"/>
      <c r="E6" s="83"/>
      <c r="F6" s="17">
        <f>SUM(F9,F57,F141)</f>
        <v>741258.22</v>
      </c>
      <c r="G6" s="17">
        <f t="shared" ref="G6:L6" si="1">SUM(G9,G57,G141)</f>
        <v>341872.83999999997</v>
      </c>
      <c r="H6" s="17">
        <f t="shared" si="1"/>
        <v>223545.58</v>
      </c>
      <c r="I6" s="17">
        <f t="shared" si="1"/>
        <v>11549</v>
      </c>
      <c r="J6" s="17">
        <f t="shared" si="1"/>
        <v>7280</v>
      </c>
      <c r="K6" s="17">
        <f t="shared" si="1"/>
        <v>0</v>
      </c>
      <c r="L6" s="17">
        <f t="shared" si="1"/>
        <v>448671</v>
      </c>
    </row>
    <row r="7" spans="1:13">
      <c r="A7" s="5"/>
      <c r="B7" s="81" t="s">
        <v>4</v>
      </c>
      <c r="C7" s="82"/>
      <c r="D7" s="82"/>
      <c r="E7" s="83"/>
      <c r="F7" s="17">
        <f>SUM(F10,F58,F142)</f>
        <v>14286957</v>
      </c>
      <c r="G7" s="17">
        <f t="shared" ref="G7:L7" si="2">SUM(G10,G58,G142)</f>
        <v>4410388</v>
      </c>
      <c r="H7" s="17">
        <f t="shared" si="2"/>
        <v>2648523</v>
      </c>
      <c r="I7" s="17">
        <f t="shared" si="2"/>
        <v>1754242</v>
      </c>
      <c r="J7" s="17">
        <f t="shared" si="2"/>
        <v>10000</v>
      </c>
      <c r="K7" s="17">
        <f t="shared" si="2"/>
        <v>10000</v>
      </c>
      <c r="L7" s="17">
        <f t="shared" si="2"/>
        <v>3987672</v>
      </c>
    </row>
    <row r="8" spans="1:13" s="14" customFormat="1">
      <c r="A8" s="15"/>
      <c r="B8" s="78" t="s">
        <v>5</v>
      </c>
      <c r="C8" s="79"/>
      <c r="D8" s="79"/>
      <c r="E8" s="80"/>
      <c r="F8" s="16">
        <f>SUM(F9:F10)</f>
        <v>14428957</v>
      </c>
      <c r="G8" s="16">
        <f t="shared" ref="G8:L8" si="3">SUM(G9:G10)</f>
        <v>4480388</v>
      </c>
      <c r="H8" s="16">
        <f t="shared" si="3"/>
        <v>2720523</v>
      </c>
      <c r="I8" s="16">
        <f t="shared" si="3"/>
        <v>1754242</v>
      </c>
      <c r="J8" s="16">
        <f t="shared" si="3"/>
        <v>10000</v>
      </c>
      <c r="K8" s="16">
        <f t="shared" si="3"/>
        <v>10000</v>
      </c>
      <c r="L8" s="16">
        <f t="shared" si="3"/>
        <v>4129672</v>
      </c>
    </row>
    <row r="9" spans="1:13">
      <c r="A9" s="5"/>
      <c r="B9" s="81" t="s">
        <v>3</v>
      </c>
      <c r="C9" s="82"/>
      <c r="D9" s="82"/>
      <c r="E9" s="83"/>
      <c r="F9" s="17">
        <f>SUM(F12,F25,F29)</f>
        <v>142000</v>
      </c>
      <c r="G9" s="17">
        <f t="shared" ref="G9:L9" si="4">SUM(G12,G25,G29)</f>
        <v>70000</v>
      </c>
      <c r="H9" s="17">
        <f t="shared" si="4"/>
        <v>72000</v>
      </c>
      <c r="I9" s="17">
        <f t="shared" si="4"/>
        <v>0</v>
      </c>
      <c r="J9" s="17">
        <f t="shared" si="4"/>
        <v>0</v>
      </c>
      <c r="K9" s="17">
        <f t="shared" si="4"/>
        <v>0</v>
      </c>
      <c r="L9" s="17">
        <f t="shared" si="4"/>
        <v>142000</v>
      </c>
    </row>
    <row r="10" spans="1:13">
      <c r="A10" s="5"/>
      <c r="B10" s="81" t="s">
        <v>4</v>
      </c>
      <c r="C10" s="82"/>
      <c r="D10" s="82"/>
      <c r="E10" s="83"/>
      <c r="F10" s="17">
        <f>SUM(F13,F26,F30)</f>
        <v>14286957</v>
      </c>
      <c r="G10" s="17">
        <f t="shared" ref="G10:L10" si="5">SUM(G13,G26,G30)</f>
        <v>4410388</v>
      </c>
      <c r="H10" s="17">
        <f t="shared" si="5"/>
        <v>2648523</v>
      </c>
      <c r="I10" s="17">
        <f t="shared" si="5"/>
        <v>1754242</v>
      </c>
      <c r="J10" s="17">
        <f t="shared" si="5"/>
        <v>10000</v>
      </c>
      <c r="K10" s="17">
        <f t="shared" si="5"/>
        <v>10000</v>
      </c>
      <c r="L10" s="17">
        <f t="shared" si="5"/>
        <v>3987672</v>
      </c>
    </row>
    <row r="11" spans="1:13" s="14" customFormat="1" ht="25.5" customHeight="1">
      <c r="A11" s="15"/>
      <c r="B11" s="84" t="s">
        <v>6</v>
      </c>
      <c r="C11" s="85"/>
      <c r="D11" s="85"/>
      <c r="E11" s="86"/>
      <c r="F11" s="16">
        <f>SUM(F12:F13)</f>
        <v>10442710</v>
      </c>
      <c r="G11" s="16">
        <f t="shared" ref="G11:L11" si="6">SUM(G12:G13)</f>
        <v>3549881</v>
      </c>
      <c r="H11" s="16">
        <f t="shared" si="6"/>
        <v>1428000</v>
      </c>
      <c r="I11" s="16">
        <f t="shared" si="6"/>
        <v>1744242</v>
      </c>
      <c r="J11" s="16">
        <f t="shared" si="6"/>
        <v>0</v>
      </c>
      <c r="K11" s="16">
        <f t="shared" si="6"/>
        <v>0</v>
      </c>
      <c r="L11" s="16">
        <f t="shared" si="6"/>
        <v>3325242</v>
      </c>
    </row>
    <row r="12" spans="1:13">
      <c r="A12" s="5"/>
      <c r="B12" s="81" t="s">
        <v>3</v>
      </c>
      <c r="C12" s="82"/>
      <c r="D12" s="82"/>
      <c r="E12" s="83"/>
      <c r="F12" s="17">
        <f>SUM(F15,F18,F21)</f>
        <v>0</v>
      </c>
      <c r="G12" s="17">
        <f t="shared" ref="G12:L12" si="7">SUM(G15,G18,G21)</f>
        <v>0</v>
      </c>
      <c r="H12" s="17">
        <f t="shared" si="7"/>
        <v>0</v>
      </c>
      <c r="I12" s="17">
        <f t="shared" si="7"/>
        <v>0</v>
      </c>
      <c r="J12" s="17">
        <f t="shared" si="7"/>
        <v>0</v>
      </c>
      <c r="K12" s="17">
        <f t="shared" si="7"/>
        <v>0</v>
      </c>
      <c r="L12" s="17">
        <f t="shared" si="7"/>
        <v>0</v>
      </c>
    </row>
    <row r="13" spans="1:13">
      <c r="A13" s="5"/>
      <c r="B13" s="81" t="s">
        <v>4</v>
      </c>
      <c r="C13" s="82"/>
      <c r="D13" s="82"/>
      <c r="E13" s="83"/>
      <c r="F13" s="17">
        <f>SUM(F16,F19,F22)</f>
        <v>10442710</v>
      </c>
      <c r="G13" s="17">
        <f t="shared" ref="G13:L13" si="8">SUM(G16,G19,G22)</f>
        <v>3549881</v>
      </c>
      <c r="H13" s="17">
        <f t="shared" si="8"/>
        <v>1428000</v>
      </c>
      <c r="I13" s="17">
        <f t="shared" si="8"/>
        <v>1744242</v>
      </c>
      <c r="J13" s="17">
        <f t="shared" si="8"/>
        <v>0</v>
      </c>
      <c r="K13" s="17">
        <f t="shared" si="8"/>
        <v>0</v>
      </c>
      <c r="L13" s="17">
        <f t="shared" si="8"/>
        <v>3325242</v>
      </c>
    </row>
    <row r="14" spans="1:13" ht="38.25">
      <c r="A14" s="18">
        <v>1</v>
      </c>
      <c r="B14" s="19" t="s">
        <v>21</v>
      </c>
      <c r="C14" s="20" t="s">
        <v>23</v>
      </c>
      <c r="D14" s="18">
        <v>2010</v>
      </c>
      <c r="E14" s="18">
        <v>2011</v>
      </c>
      <c r="F14" s="21">
        <v>2116042</v>
      </c>
      <c r="G14" s="21">
        <v>1062881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t="s">
        <v>63</v>
      </c>
    </row>
    <row r="15" spans="1:13">
      <c r="A15" s="5"/>
      <c r="B15" s="81" t="s">
        <v>3</v>
      </c>
      <c r="C15" s="82"/>
      <c r="D15" s="82"/>
      <c r="E15" s="83"/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</row>
    <row r="16" spans="1:13">
      <c r="A16" s="5"/>
      <c r="B16" s="81" t="s">
        <v>4</v>
      </c>
      <c r="C16" s="82"/>
      <c r="D16" s="82"/>
      <c r="E16" s="83"/>
      <c r="F16" s="17">
        <f>F14</f>
        <v>2116042</v>
      </c>
      <c r="G16" s="17">
        <f t="shared" ref="G16:L16" si="9">G14</f>
        <v>1062881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</row>
    <row r="17" spans="1:12" ht="25.5" customHeight="1">
      <c r="A17" s="9">
        <v>2</v>
      </c>
      <c r="B17" s="22" t="s">
        <v>22</v>
      </c>
      <c r="C17" s="23" t="s">
        <v>23</v>
      </c>
      <c r="D17" s="9">
        <v>2011</v>
      </c>
      <c r="E17" s="9">
        <v>2012</v>
      </c>
      <c r="F17" s="17">
        <f>SUM(F18:F19)</f>
        <v>3325242</v>
      </c>
      <c r="G17" s="17">
        <f t="shared" ref="G17:L17" si="10">SUM(G18:G19)</f>
        <v>133000</v>
      </c>
      <c r="H17" s="17">
        <f t="shared" si="10"/>
        <v>1428000</v>
      </c>
      <c r="I17" s="17">
        <f>SUM(I18:I19)</f>
        <v>1744242</v>
      </c>
      <c r="J17" s="17">
        <f t="shared" si="10"/>
        <v>0</v>
      </c>
      <c r="K17" s="17">
        <f t="shared" si="10"/>
        <v>0</v>
      </c>
      <c r="L17" s="17">
        <f t="shared" si="10"/>
        <v>3305242</v>
      </c>
    </row>
    <row r="18" spans="1:12">
      <c r="A18" s="5"/>
      <c r="B18" s="81" t="s">
        <v>3</v>
      </c>
      <c r="C18" s="82"/>
      <c r="D18" s="82"/>
      <c r="E18" s="8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</row>
    <row r="19" spans="1:12">
      <c r="A19" s="5"/>
      <c r="B19" s="81" t="s">
        <v>4</v>
      </c>
      <c r="C19" s="82"/>
      <c r="D19" s="82"/>
      <c r="E19" s="83"/>
      <c r="F19" s="17">
        <v>3325242</v>
      </c>
      <c r="G19" s="4">
        <v>133000</v>
      </c>
      <c r="H19" s="17">
        <v>1428000</v>
      </c>
      <c r="I19" s="17">
        <v>1744242</v>
      </c>
      <c r="J19" s="17">
        <v>0</v>
      </c>
      <c r="K19" s="17">
        <v>0</v>
      </c>
      <c r="L19" s="17">
        <v>3305242</v>
      </c>
    </row>
    <row r="20" spans="1:12" ht="25.5" customHeight="1">
      <c r="A20" s="18">
        <v>3</v>
      </c>
      <c r="B20" s="19" t="s">
        <v>24</v>
      </c>
      <c r="C20" s="18" t="s">
        <v>23</v>
      </c>
      <c r="D20" s="18">
        <v>2010</v>
      </c>
      <c r="E20" s="18">
        <v>2011</v>
      </c>
      <c r="F20" s="21">
        <f>SUM(F21:F22)</f>
        <v>5001426</v>
      </c>
      <c r="G20" s="21">
        <f t="shared" ref="G20:L20" si="11">SUM(G21:G22)</f>
        <v>2354000</v>
      </c>
      <c r="H20" s="21">
        <f t="shared" si="11"/>
        <v>0</v>
      </c>
      <c r="I20" s="21">
        <f t="shared" si="11"/>
        <v>0</v>
      </c>
      <c r="J20" s="21">
        <f t="shared" si="11"/>
        <v>0</v>
      </c>
      <c r="K20" s="21">
        <f t="shared" si="11"/>
        <v>0</v>
      </c>
      <c r="L20" s="21">
        <f t="shared" si="11"/>
        <v>20000</v>
      </c>
    </row>
    <row r="21" spans="1:12">
      <c r="A21" s="5"/>
      <c r="B21" s="81" t="s">
        <v>3</v>
      </c>
      <c r="C21" s="82"/>
      <c r="D21" s="82"/>
      <c r="E21" s="83"/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</row>
    <row r="22" spans="1:12">
      <c r="A22" s="5"/>
      <c r="B22" s="90" t="s">
        <v>64</v>
      </c>
      <c r="C22" s="91"/>
      <c r="D22" s="91"/>
      <c r="E22" s="92"/>
      <c r="F22" s="17">
        <v>5001426</v>
      </c>
      <c r="G22" s="17">
        <v>2354000</v>
      </c>
      <c r="H22" s="17">
        <v>0</v>
      </c>
      <c r="I22" s="17">
        <v>0</v>
      </c>
      <c r="J22" s="17">
        <v>0</v>
      </c>
      <c r="K22" s="17">
        <v>0</v>
      </c>
      <c r="L22" s="17">
        <v>20000</v>
      </c>
    </row>
    <row r="23" spans="1:12">
      <c r="A23" s="1"/>
      <c r="B23" s="2"/>
      <c r="C23" s="57"/>
      <c r="D23" s="54"/>
      <c r="E23" s="54"/>
      <c r="F23" s="54"/>
      <c r="G23" s="54"/>
      <c r="H23" s="54"/>
      <c r="I23" s="54"/>
      <c r="J23" s="54"/>
      <c r="K23" s="54"/>
      <c r="L23" s="3"/>
    </row>
    <row r="24" spans="1:12" s="11" customFormat="1" ht="11.25">
      <c r="A24" s="24"/>
      <c r="B24" s="65" t="s">
        <v>7</v>
      </c>
      <c r="C24" s="66"/>
      <c r="D24" s="66"/>
      <c r="E24" s="67"/>
      <c r="F24" s="25">
        <f>SUM(F25:F26)</f>
        <v>0</v>
      </c>
      <c r="G24" s="25">
        <f t="shared" ref="G24:L24" si="12">SUM(G25:G26)</f>
        <v>0</v>
      </c>
      <c r="H24" s="25">
        <f t="shared" si="12"/>
        <v>0</v>
      </c>
      <c r="I24" s="25">
        <f t="shared" si="12"/>
        <v>0</v>
      </c>
      <c r="J24" s="25">
        <f t="shared" si="12"/>
        <v>0</v>
      </c>
      <c r="K24" s="25">
        <f t="shared" si="12"/>
        <v>0</v>
      </c>
      <c r="L24" s="25">
        <f t="shared" si="12"/>
        <v>0</v>
      </c>
    </row>
    <row r="25" spans="1:12">
      <c r="A25" s="1"/>
      <c r="B25" s="59" t="s">
        <v>3</v>
      </c>
      <c r="C25" s="60"/>
      <c r="D25" s="60"/>
      <c r="E25" s="61"/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</row>
    <row r="26" spans="1:12">
      <c r="A26" s="1"/>
      <c r="B26" s="59" t="s">
        <v>4</v>
      </c>
      <c r="C26" s="60"/>
      <c r="D26" s="60"/>
      <c r="E26" s="61"/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</row>
    <row r="27" spans="1:12">
      <c r="A27" s="1"/>
      <c r="B27" s="2"/>
      <c r="C27" s="54"/>
      <c r="D27" s="54"/>
      <c r="E27" s="54"/>
      <c r="F27" s="54"/>
      <c r="G27" s="54"/>
      <c r="H27" s="54"/>
      <c r="I27" s="54"/>
      <c r="J27" s="54"/>
      <c r="K27" s="54"/>
      <c r="L27" s="3"/>
    </row>
    <row r="28" spans="1:12" s="14" customFormat="1">
      <c r="A28" s="24"/>
      <c r="B28" s="62" t="s">
        <v>18</v>
      </c>
      <c r="C28" s="63"/>
      <c r="D28" s="63"/>
      <c r="E28" s="64"/>
      <c r="F28" s="27">
        <f>SUM(F29:F30)</f>
        <v>3986247</v>
      </c>
      <c r="G28" s="27">
        <f t="shared" ref="G28:L28" si="13">SUM(G29:G30)</f>
        <v>930507</v>
      </c>
      <c r="H28" s="27">
        <f t="shared" si="13"/>
        <v>1292523</v>
      </c>
      <c r="I28" s="27">
        <f t="shared" si="13"/>
        <v>10000</v>
      </c>
      <c r="J28" s="27">
        <f t="shared" si="13"/>
        <v>10000</v>
      </c>
      <c r="K28" s="27">
        <f t="shared" si="13"/>
        <v>10000</v>
      </c>
      <c r="L28" s="27">
        <f t="shared" si="13"/>
        <v>804430</v>
      </c>
    </row>
    <row r="29" spans="1:12">
      <c r="A29" s="28"/>
      <c r="B29" s="59" t="s">
        <v>3</v>
      </c>
      <c r="C29" s="60"/>
      <c r="D29" s="60"/>
      <c r="E29" s="61"/>
      <c r="F29" s="29">
        <f>SUM(F32,F35,F38,F41,F44,F47,F50,F53)</f>
        <v>142000</v>
      </c>
      <c r="G29" s="29">
        <f t="shared" ref="G29:L29" si="14">SUM(G32,G35,G38,G41,G44,G47,G50,G53)</f>
        <v>70000</v>
      </c>
      <c r="H29" s="29">
        <f t="shared" si="14"/>
        <v>72000</v>
      </c>
      <c r="I29" s="29">
        <f t="shared" si="14"/>
        <v>0</v>
      </c>
      <c r="J29" s="29">
        <f t="shared" si="14"/>
        <v>0</v>
      </c>
      <c r="K29" s="29">
        <f t="shared" si="14"/>
        <v>0</v>
      </c>
      <c r="L29" s="29">
        <f t="shared" si="14"/>
        <v>142000</v>
      </c>
    </row>
    <row r="30" spans="1:12">
      <c r="A30" s="28"/>
      <c r="B30" s="59" t="s">
        <v>4</v>
      </c>
      <c r="C30" s="60"/>
      <c r="D30" s="60"/>
      <c r="E30" s="61"/>
      <c r="F30" s="29">
        <f>SUM(F33,F36,F39,F42,F45,F48,F51,F54)</f>
        <v>3844247</v>
      </c>
      <c r="G30" s="29">
        <f t="shared" ref="G30:L30" si="15">SUM(G33,G36,G39,G42,G45,G48,G51,G54)</f>
        <v>860507</v>
      </c>
      <c r="H30" s="29">
        <f t="shared" si="15"/>
        <v>1220523</v>
      </c>
      <c r="I30" s="29">
        <f t="shared" si="15"/>
        <v>10000</v>
      </c>
      <c r="J30" s="29">
        <f t="shared" si="15"/>
        <v>10000</v>
      </c>
      <c r="K30" s="29">
        <f t="shared" si="15"/>
        <v>10000</v>
      </c>
      <c r="L30" s="29">
        <f t="shared" si="15"/>
        <v>662430</v>
      </c>
    </row>
    <row r="31" spans="1:12" s="14" customFormat="1">
      <c r="A31" s="30">
        <v>1</v>
      </c>
      <c r="B31" s="11" t="s">
        <v>25</v>
      </c>
      <c r="C31" s="30" t="s">
        <v>23</v>
      </c>
      <c r="D31" s="31">
        <v>2003</v>
      </c>
      <c r="E31" s="31">
        <v>2011</v>
      </c>
      <c r="F31" s="32">
        <f>SUM(F32:F33)</f>
        <v>365620</v>
      </c>
      <c r="G31" s="32">
        <f t="shared" ref="G31:L31" si="16">SUM(G32:G33)</f>
        <v>100000</v>
      </c>
      <c r="H31" s="32">
        <f t="shared" si="16"/>
        <v>0</v>
      </c>
      <c r="I31" s="32">
        <f t="shared" si="16"/>
        <v>0</v>
      </c>
      <c r="J31" s="32">
        <f t="shared" si="16"/>
        <v>0</v>
      </c>
      <c r="K31" s="32">
        <f t="shared" si="16"/>
        <v>0</v>
      </c>
      <c r="L31" s="32">
        <f t="shared" si="16"/>
        <v>100000</v>
      </c>
    </row>
    <row r="32" spans="1:12">
      <c r="A32" s="28"/>
      <c r="B32" s="59" t="s">
        <v>3</v>
      </c>
      <c r="C32" s="60"/>
      <c r="D32" s="60"/>
      <c r="E32" s="61"/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</row>
    <row r="33" spans="1:12">
      <c r="A33" s="28"/>
      <c r="B33" s="59" t="s">
        <v>4</v>
      </c>
      <c r="C33" s="60"/>
      <c r="D33" s="60"/>
      <c r="E33" s="61"/>
      <c r="F33" s="29">
        <v>365620</v>
      </c>
      <c r="G33" s="29">
        <v>100000</v>
      </c>
      <c r="H33" s="29">
        <v>0</v>
      </c>
      <c r="I33" s="29">
        <v>0</v>
      </c>
      <c r="J33" s="29">
        <v>0</v>
      </c>
      <c r="K33" s="29">
        <v>0</v>
      </c>
      <c r="L33" s="29">
        <v>100000</v>
      </c>
    </row>
    <row r="34" spans="1:12" s="14" customFormat="1" ht="22.5">
      <c r="A34" s="24">
        <v>2</v>
      </c>
      <c r="B34" s="33" t="s">
        <v>26</v>
      </c>
      <c r="C34" s="24" t="s">
        <v>23</v>
      </c>
      <c r="D34" s="34">
        <v>2010</v>
      </c>
      <c r="E34" s="34">
        <v>2011</v>
      </c>
      <c r="F34" s="27">
        <f>SUM(F35:F36)</f>
        <v>50000</v>
      </c>
      <c r="G34" s="27">
        <f t="shared" ref="G34:L34" si="17">SUM(G35:G36)</f>
        <v>18600</v>
      </c>
      <c r="H34" s="27">
        <f t="shared" si="17"/>
        <v>0</v>
      </c>
      <c r="I34" s="27">
        <f t="shared" si="17"/>
        <v>0</v>
      </c>
      <c r="J34" s="27">
        <f t="shared" si="17"/>
        <v>0</v>
      </c>
      <c r="K34" s="27">
        <f t="shared" si="17"/>
        <v>0</v>
      </c>
      <c r="L34" s="27">
        <f t="shared" si="17"/>
        <v>0</v>
      </c>
    </row>
    <row r="35" spans="1:12">
      <c r="A35" s="28"/>
      <c r="B35" s="59" t="s">
        <v>3</v>
      </c>
      <c r="C35" s="60"/>
      <c r="D35" s="60"/>
      <c r="E35" s="61"/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</row>
    <row r="36" spans="1:12">
      <c r="A36" s="28"/>
      <c r="B36" s="59" t="s">
        <v>4</v>
      </c>
      <c r="C36" s="60"/>
      <c r="D36" s="60"/>
      <c r="E36" s="61"/>
      <c r="F36" s="29">
        <v>50000</v>
      </c>
      <c r="G36" s="29">
        <v>18600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</row>
    <row r="37" spans="1:12" s="14" customFormat="1">
      <c r="A37" s="35">
        <v>3</v>
      </c>
      <c r="B37" s="11" t="s">
        <v>27</v>
      </c>
      <c r="C37" s="36" t="s">
        <v>23</v>
      </c>
      <c r="D37" s="37">
        <v>2005</v>
      </c>
      <c r="E37" s="37">
        <v>2012</v>
      </c>
      <c r="F37" s="38">
        <f>SUM(F38:F39)</f>
        <v>568627</v>
      </c>
      <c r="G37" s="38">
        <f t="shared" ref="G37:L37" si="18">SUM(G38:G39)</f>
        <v>60000</v>
      </c>
      <c r="H37" s="38">
        <f t="shared" si="18"/>
        <v>410523</v>
      </c>
      <c r="I37" s="38">
        <f t="shared" si="18"/>
        <v>0</v>
      </c>
      <c r="J37" s="38">
        <f t="shared" si="18"/>
        <v>0</v>
      </c>
      <c r="K37" s="38">
        <f t="shared" si="18"/>
        <v>0</v>
      </c>
      <c r="L37" s="38">
        <f t="shared" si="18"/>
        <v>470523</v>
      </c>
    </row>
    <row r="38" spans="1:12">
      <c r="A38" s="28"/>
      <c r="B38" s="59" t="s">
        <v>3</v>
      </c>
      <c r="C38" s="60"/>
      <c r="D38" s="60"/>
      <c r="E38" s="61"/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</row>
    <row r="39" spans="1:12">
      <c r="A39" s="28"/>
      <c r="B39" s="59" t="s">
        <v>4</v>
      </c>
      <c r="C39" s="60"/>
      <c r="D39" s="60"/>
      <c r="E39" s="61"/>
      <c r="F39" s="29">
        <v>568627</v>
      </c>
      <c r="G39" s="29">
        <v>60000</v>
      </c>
      <c r="H39" s="29">
        <v>410523</v>
      </c>
      <c r="I39" s="29">
        <v>0</v>
      </c>
      <c r="J39" s="29">
        <v>0</v>
      </c>
      <c r="K39" s="29">
        <v>0</v>
      </c>
      <c r="L39" s="29">
        <v>470523</v>
      </c>
    </row>
    <row r="40" spans="1:12" s="14" customFormat="1" ht="33.75">
      <c r="A40" s="24">
        <v>4</v>
      </c>
      <c r="B40" s="39" t="s">
        <v>28</v>
      </c>
      <c r="C40" s="40" t="s">
        <v>23</v>
      </c>
      <c r="D40" s="31">
        <v>2010</v>
      </c>
      <c r="E40" s="31">
        <v>2011</v>
      </c>
      <c r="F40" s="32">
        <f>SUM(F41:F42)</f>
        <v>150000</v>
      </c>
      <c r="G40" s="32">
        <f t="shared" ref="G40:L40" si="19">SUM(G41:G42)</f>
        <v>81907</v>
      </c>
      <c r="H40" s="32">
        <f t="shared" si="19"/>
        <v>0</v>
      </c>
      <c r="I40" s="32">
        <f t="shared" si="19"/>
        <v>0</v>
      </c>
      <c r="J40" s="32">
        <f t="shared" si="19"/>
        <v>0</v>
      </c>
      <c r="K40" s="32">
        <f t="shared" si="19"/>
        <v>0</v>
      </c>
      <c r="L40" s="32">
        <f t="shared" si="19"/>
        <v>81907</v>
      </c>
    </row>
    <row r="41" spans="1:12">
      <c r="A41" s="28"/>
      <c r="B41" s="59" t="s">
        <v>3</v>
      </c>
      <c r="C41" s="60"/>
      <c r="D41" s="60"/>
      <c r="E41" s="61"/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</row>
    <row r="42" spans="1:12">
      <c r="A42" s="28"/>
      <c r="B42" s="59" t="s">
        <v>4</v>
      </c>
      <c r="C42" s="60"/>
      <c r="D42" s="60"/>
      <c r="E42" s="61"/>
      <c r="F42" s="29">
        <v>150000</v>
      </c>
      <c r="G42" s="29">
        <v>81907</v>
      </c>
      <c r="H42" s="29">
        <v>0</v>
      </c>
      <c r="I42" s="29">
        <v>0</v>
      </c>
      <c r="J42" s="29">
        <v>0</v>
      </c>
      <c r="K42" s="29">
        <v>0</v>
      </c>
      <c r="L42" s="29">
        <v>81907</v>
      </c>
    </row>
    <row r="43" spans="1:12" s="14" customFormat="1">
      <c r="A43" s="24">
        <v>5</v>
      </c>
      <c r="B43" s="11" t="s">
        <v>29</v>
      </c>
      <c r="C43" s="30" t="s">
        <v>23</v>
      </c>
      <c r="D43" s="31">
        <v>2009</v>
      </c>
      <c r="E43" s="31">
        <v>2012</v>
      </c>
      <c r="F43" s="32">
        <f>SUM(F44:F45)</f>
        <v>2660000</v>
      </c>
      <c r="G43" s="32">
        <f t="shared" ref="G43:L43" si="20">SUM(G44:G45)</f>
        <v>590000</v>
      </c>
      <c r="H43" s="32">
        <f t="shared" si="20"/>
        <v>800000</v>
      </c>
      <c r="I43" s="32">
        <f t="shared" si="20"/>
        <v>0</v>
      </c>
      <c r="J43" s="32">
        <f t="shared" si="20"/>
        <v>0</v>
      </c>
      <c r="K43" s="32">
        <f t="shared" si="20"/>
        <v>0</v>
      </c>
      <c r="L43" s="32">
        <f t="shared" si="20"/>
        <v>10000</v>
      </c>
    </row>
    <row r="44" spans="1:12">
      <c r="A44" s="28"/>
      <c r="B44" s="59" t="s">
        <v>3</v>
      </c>
      <c r="C44" s="60"/>
      <c r="D44" s="60"/>
      <c r="E44" s="61"/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</row>
    <row r="45" spans="1:12">
      <c r="A45" s="28"/>
      <c r="B45" s="59" t="s">
        <v>4</v>
      </c>
      <c r="C45" s="60"/>
      <c r="D45" s="60"/>
      <c r="E45" s="61"/>
      <c r="F45" s="29">
        <v>2660000</v>
      </c>
      <c r="G45" s="29">
        <v>590000</v>
      </c>
      <c r="H45" s="29">
        <v>800000</v>
      </c>
      <c r="I45" s="29">
        <v>0</v>
      </c>
      <c r="J45" s="29">
        <v>0</v>
      </c>
      <c r="K45" s="29">
        <v>0</v>
      </c>
      <c r="L45" s="29">
        <v>10000</v>
      </c>
    </row>
    <row r="46" spans="1:12" s="14" customFormat="1">
      <c r="A46" s="24">
        <v>6</v>
      </c>
      <c r="B46" s="24" t="s">
        <v>30</v>
      </c>
      <c r="C46" s="35" t="s">
        <v>23</v>
      </c>
      <c r="D46" s="41">
        <v>2011</v>
      </c>
      <c r="E46" s="41">
        <v>2015</v>
      </c>
      <c r="F46" s="42">
        <f>SUM(F47:F48)</f>
        <v>50000</v>
      </c>
      <c r="G46" s="42">
        <f t="shared" ref="G46:L46" si="21">SUM(G47:G48)</f>
        <v>10000</v>
      </c>
      <c r="H46" s="42">
        <f t="shared" si="21"/>
        <v>10000</v>
      </c>
      <c r="I46" s="42">
        <f t="shared" si="21"/>
        <v>10000</v>
      </c>
      <c r="J46" s="42">
        <f t="shared" si="21"/>
        <v>10000</v>
      </c>
      <c r="K46" s="42">
        <f t="shared" si="21"/>
        <v>10000</v>
      </c>
      <c r="L46" s="42">
        <f t="shared" si="21"/>
        <v>0</v>
      </c>
    </row>
    <row r="47" spans="1:12">
      <c r="A47" s="28"/>
      <c r="B47" s="59" t="s">
        <v>3</v>
      </c>
      <c r="C47" s="60"/>
      <c r="D47" s="60"/>
      <c r="E47" s="61"/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</row>
    <row r="48" spans="1:12">
      <c r="A48" s="28"/>
      <c r="B48" s="59" t="s">
        <v>4</v>
      </c>
      <c r="C48" s="60"/>
      <c r="D48" s="60"/>
      <c r="E48" s="61"/>
      <c r="F48" s="29">
        <v>50000</v>
      </c>
      <c r="G48" s="29">
        <v>10000</v>
      </c>
      <c r="H48" s="29">
        <v>10000</v>
      </c>
      <c r="I48" s="29">
        <v>10000</v>
      </c>
      <c r="J48" s="29">
        <v>10000</v>
      </c>
      <c r="K48" s="29">
        <v>10000</v>
      </c>
      <c r="L48" s="29">
        <v>0</v>
      </c>
    </row>
    <row r="49" spans="1:12" s="14" customFormat="1">
      <c r="A49" s="24">
        <v>7</v>
      </c>
      <c r="B49" s="24" t="s">
        <v>38</v>
      </c>
      <c r="C49" s="35" t="s">
        <v>23</v>
      </c>
      <c r="D49" s="41">
        <v>2010</v>
      </c>
      <c r="E49" s="41">
        <v>2012</v>
      </c>
      <c r="F49" s="42">
        <v>10000</v>
      </c>
      <c r="G49" s="42">
        <v>10000</v>
      </c>
      <c r="H49" s="27">
        <v>0</v>
      </c>
      <c r="I49" s="27">
        <v>0</v>
      </c>
      <c r="J49" s="27">
        <v>0</v>
      </c>
      <c r="K49" s="27">
        <v>0</v>
      </c>
      <c r="L49" s="27">
        <v>10000</v>
      </c>
    </row>
    <row r="50" spans="1:12">
      <c r="A50" s="28"/>
      <c r="B50" s="59" t="s">
        <v>3</v>
      </c>
      <c r="C50" s="60"/>
      <c r="D50" s="60"/>
      <c r="E50" s="61"/>
      <c r="F50" s="29">
        <f>F49</f>
        <v>10000</v>
      </c>
      <c r="G50" s="29">
        <f t="shared" ref="G50:L50" si="22">G49</f>
        <v>10000</v>
      </c>
      <c r="H50" s="29">
        <f t="shared" si="22"/>
        <v>0</v>
      </c>
      <c r="I50" s="29">
        <f t="shared" si="22"/>
        <v>0</v>
      </c>
      <c r="J50" s="29">
        <f t="shared" si="22"/>
        <v>0</v>
      </c>
      <c r="K50" s="29">
        <f t="shared" si="22"/>
        <v>0</v>
      </c>
      <c r="L50" s="29">
        <f t="shared" si="22"/>
        <v>10000</v>
      </c>
    </row>
    <row r="51" spans="1:12">
      <c r="A51" s="28"/>
      <c r="B51" s="59" t="s">
        <v>4</v>
      </c>
      <c r="C51" s="60"/>
      <c r="D51" s="60"/>
      <c r="E51" s="61"/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</row>
    <row r="52" spans="1:12" s="14" customFormat="1">
      <c r="A52" s="24">
        <v>8</v>
      </c>
      <c r="B52" s="24" t="s">
        <v>31</v>
      </c>
      <c r="C52" s="35" t="s">
        <v>32</v>
      </c>
      <c r="D52" s="41">
        <v>2011</v>
      </c>
      <c r="E52" s="41">
        <v>2012</v>
      </c>
      <c r="F52" s="42">
        <v>132000</v>
      </c>
      <c r="G52" s="42">
        <v>60000</v>
      </c>
      <c r="H52" s="27">
        <v>72000</v>
      </c>
      <c r="I52" s="27"/>
      <c r="J52" s="27"/>
      <c r="K52" s="27"/>
      <c r="L52" s="27">
        <v>132000</v>
      </c>
    </row>
    <row r="53" spans="1:12">
      <c r="A53" s="28"/>
      <c r="B53" s="59" t="s">
        <v>3</v>
      </c>
      <c r="C53" s="60"/>
      <c r="D53" s="60"/>
      <c r="E53" s="61"/>
      <c r="F53" s="29">
        <f>F52</f>
        <v>132000</v>
      </c>
      <c r="G53" s="29">
        <f t="shared" ref="G53:L53" si="23">G52</f>
        <v>60000</v>
      </c>
      <c r="H53" s="29">
        <f t="shared" si="23"/>
        <v>72000</v>
      </c>
      <c r="I53" s="29">
        <f t="shared" si="23"/>
        <v>0</v>
      </c>
      <c r="J53" s="29">
        <f t="shared" si="23"/>
        <v>0</v>
      </c>
      <c r="K53" s="29">
        <f t="shared" si="23"/>
        <v>0</v>
      </c>
      <c r="L53" s="29">
        <f t="shared" si="23"/>
        <v>132000</v>
      </c>
    </row>
    <row r="54" spans="1:12">
      <c r="A54" s="28"/>
      <c r="B54" s="59" t="s">
        <v>4</v>
      </c>
      <c r="C54" s="60"/>
      <c r="D54" s="60"/>
      <c r="E54" s="61"/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</row>
    <row r="55" spans="1:12">
      <c r="A55" s="2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3"/>
    </row>
    <row r="56" spans="1:12" s="10" customFormat="1" ht="25.5" customHeight="1">
      <c r="A56" s="24"/>
      <c r="B56" s="65" t="s">
        <v>19</v>
      </c>
      <c r="C56" s="66"/>
      <c r="D56" s="66"/>
      <c r="E56" s="67"/>
      <c r="F56" s="43">
        <f>SUM(F57:F58)</f>
        <v>599258.22</v>
      </c>
      <c r="G56" s="43">
        <f t="shared" ref="G56:L56" si="24">SUM(G57:G58)</f>
        <v>271872.83999999997</v>
      </c>
      <c r="H56" s="43">
        <f t="shared" si="24"/>
        <v>151545.57999999999</v>
      </c>
      <c r="I56" s="43">
        <f t="shared" si="24"/>
        <v>11549</v>
      </c>
      <c r="J56" s="43">
        <f t="shared" si="24"/>
        <v>7280</v>
      </c>
      <c r="K56" s="43">
        <f t="shared" si="24"/>
        <v>0</v>
      </c>
      <c r="L56" s="43">
        <f t="shared" si="24"/>
        <v>306671</v>
      </c>
    </row>
    <row r="57" spans="1:12" s="10" customFormat="1">
      <c r="A57" s="28"/>
      <c r="B57" s="59" t="s">
        <v>3</v>
      </c>
      <c r="C57" s="60"/>
      <c r="D57" s="60"/>
      <c r="E57" s="61"/>
      <c r="F57" s="13">
        <f>SUM(F60,F63,F66,F69,F72,F75,F78,F81,F84,F87,F90,F93,F96,F99,F102,F105,F108,F111,F114,F117,F120,F123,F126,F129,F132,F135,F138)</f>
        <v>599258.22</v>
      </c>
      <c r="G57" s="13">
        <f t="shared" ref="G57:L57" si="25">SUM(G60,G63,G66,G69,G72,G75,G78,G81,G84,G87,G90,G93,G96,G99,G102,G105,G108,G111,G114,G117,G120,G123,G126,G129,G132,G135,G138)</f>
        <v>271872.83999999997</v>
      </c>
      <c r="H57" s="13">
        <f t="shared" si="25"/>
        <v>151545.57999999999</v>
      </c>
      <c r="I57" s="13">
        <f t="shared" si="25"/>
        <v>11549</v>
      </c>
      <c r="J57" s="13">
        <f t="shared" si="25"/>
        <v>7280</v>
      </c>
      <c r="K57" s="13">
        <f t="shared" si="25"/>
        <v>0</v>
      </c>
      <c r="L57" s="13">
        <f t="shared" si="25"/>
        <v>306671</v>
      </c>
    </row>
    <row r="58" spans="1:12" s="10" customFormat="1">
      <c r="A58" s="28"/>
      <c r="B58" s="59" t="s">
        <v>4</v>
      </c>
      <c r="C58" s="60"/>
      <c r="D58" s="60"/>
      <c r="E58" s="61"/>
      <c r="F58" s="13">
        <f>SUM(F61,F64,F67,F70,F73,F76,F79,F82,F85,F88,F91,F94,F97,F100,F103,F106,F109,F112,F115,F118,F121,F124,F127,F130,F133,F136,F139)</f>
        <v>0</v>
      </c>
      <c r="G58" s="13">
        <f t="shared" ref="G58:L58" si="26">SUM(G61,G64,G67,G70,G73,G76,G79,G82,G85,G88,G91,G94,G97,G100,G103,G106,G109,G112,G115,G118,G121,G124,G127,G130,G133,G136,G139)</f>
        <v>0</v>
      </c>
      <c r="H58" s="13">
        <f t="shared" si="26"/>
        <v>0</v>
      </c>
      <c r="I58" s="13">
        <f t="shared" si="26"/>
        <v>0</v>
      </c>
      <c r="J58" s="13">
        <f t="shared" si="26"/>
        <v>0</v>
      </c>
      <c r="K58" s="13">
        <f t="shared" si="26"/>
        <v>0</v>
      </c>
      <c r="L58" s="13">
        <f t="shared" si="26"/>
        <v>0</v>
      </c>
    </row>
    <row r="59" spans="1:12" s="11" customFormat="1" ht="11.25">
      <c r="A59" s="24">
        <v>1</v>
      </c>
      <c r="B59" s="24" t="s">
        <v>33</v>
      </c>
      <c r="C59" s="30" t="s">
        <v>23</v>
      </c>
      <c r="D59" s="30">
        <v>2010</v>
      </c>
      <c r="E59" s="24">
        <v>2011</v>
      </c>
      <c r="F59" s="43">
        <f t="shared" ref="F59:L59" si="27">SUM(F60:F60)</f>
        <v>60000</v>
      </c>
      <c r="G59" s="43">
        <f t="shared" si="27"/>
        <v>30000</v>
      </c>
      <c r="H59" s="43">
        <f t="shared" si="27"/>
        <v>30000</v>
      </c>
      <c r="I59" s="43">
        <f t="shared" si="27"/>
        <v>0</v>
      </c>
      <c r="J59" s="43">
        <f t="shared" si="27"/>
        <v>0</v>
      </c>
      <c r="K59" s="43">
        <f t="shared" si="27"/>
        <v>0</v>
      </c>
      <c r="L59" s="43">
        <f t="shared" si="27"/>
        <v>30000</v>
      </c>
    </row>
    <row r="60" spans="1:12" s="10" customFormat="1">
      <c r="A60" s="28"/>
      <c r="B60" s="59" t="s">
        <v>3</v>
      </c>
      <c r="C60" s="60"/>
      <c r="D60" s="60"/>
      <c r="E60" s="61"/>
      <c r="F60" s="13">
        <v>60000</v>
      </c>
      <c r="G60" s="13">
        <v>30000</v>
      </c>
      <c r="H60" s="13">
        <v>30000</v>
      </c>
      <c r="I60" s="13">
        <v>0</v>
      </c>
      <c r="J60" s="13">
        <v>0</v>
      </c>
      <c r="K60" s="13">
        <v>0</v>
      </c>
      <c r="L60" s="13">
        <v>30000</v>
      </c>
    </row>
    <row r="61" spans="1:12" s="10" customFormat="1">
      <c r="A61" s="28"/>
      <c r="B61" s="59" t="s">
        <v>4</v>
      </c>
      <c r="C61" s="60"/>
      <c r="D61" s="60"/>
      <c r="E61" s="61"/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</row>
    <row r="62" spans="1:12" s="11" customFormat="1" ht="11.25">
      <c r="A62" s="24">
        <v>2</v>
      </c>
      <c r="B62" s="24" t="s">
        <v>35</v>
      </c>
      <c r="C62" s="30" t="s">
        <v>36</v>
      </c>
      <c r="D62" s="30">
        <v>2010</v>
      </c>
      <c r="E62" s="24">
        <v>2012</v>
      </c>
      <c r="F62" s="43">
        <f>SUM(F63:F64)</f>
        <v>45000</v>
      </c>
      <c r="G62" s="43">
        <f t="shared" ref="G62:L62" si="28">SUM(G63:G64)</f>
        <v>30000</v>
      </c>
      <c r="H62" s="43">
        <f t="shared" si="28"/>
        <v>15000</v>
      </c>
      <c r="I62" s="43">
        <f t="shared" si="28"/>
        <v>0</v>
      </c>
      <c r="J62" s="43">
        <f t="shared" si="28"/>
        <v>0</v>
      </c>
      <c r="K62" s="43">
        <f t="shared" si="28"/>
        <v>0</v>
      </c>
      <c r="L62" s="43">
        <f t="shared" si="28"/>
        <v>30000</v>
      </c>
    </row>
    <row r="63" spans="1:12" s="10" customFormat="1">
      <c r="A63" s="28"/>
      <c r="B63" s="59" t="s">
        <v>3</v>
      </c>
      <c r="C63" s="60"/>
      <c r="D63" s="60"/>
      <c r="E63" s="61"/>
      <c r="F63" s="13">
        <v>45000</v>
      </c>
      <c r="G63" s="13">
        <v>30000</v>
      </c>
      <c r="H63" s="13">
        <v>15000</v>
      </c>
      <c r="I63" s="13"/>
      <c r="J63" s="13"/>
      <c r="K63" s="13"/>
      <c r="L63" s="13">
        <v>30000</v>
      </c>
    </row>
    <row r="64" spans="1:12" s="10" customFormat="1">
      <c r="A64" s="28"/>
      <c r="B64" s="59" t="s">
        <v>4</v>
      </c>
      <c r="C64" s="60"/>
      <c r="D64" s="60"/>
      <c r="E64" s="61"/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</row>
    <row r="65" spans="1:12" s="11" customFormat="1" ht="11.25">
      <c r="A65" s="24">
        <v>3</v>
      </c>
      <c r="B65" s="24" t="s">
        <v>37</v>
      </c>
      <c r="C65" s="30" t="s">
        <v>36</v>
      </c>
      <c r="D65" s="30">
        <v>2010</v>
      </c>
      <c r="E65" s="24">
        <v>2012</v>
      </c>
      <c r="F65" s="43">
        <f t="shared" ref="F65:L65" si="29">SUM(F66:F67)</f>
        <v>2780</v>
      </c>
      <c r="G65" s="43">
        <f t="shared" si="29"/>
        <v>2000</v>
      </c>
      <c r="H65" s="43">
        <f t="shared" si="29"/>
        <v>780</v>
      </c>
      <c r="I65" s="43">
        <f t="shared" si="29"/>
        <v>0</v>
      </c>
      <c r="J65" s="43">
        <f t="shared" si="29"/>
        <v>0</v>
      </c>
      <c r="K65" s="43">
        <f t="shared" si="29"/>
        <v>0</v>
      </c>
      <c r="L65" s="43">
        <f t="shared" si="29"/>
        <v>850</v>
      </c>
    </row>
    <row r="66" spans="1:12" s="10" customFormat="1">
      <c r="A66" s="28"/>
      <c r="B66" s="59" t="s">
        <v>3</v>
      </c>
      <c r="C66" s="60"/>
      <c r="D66" s="60"/>
      <c r="E66" s="61"/>
      <c r="F66" s="13">
        <v>2780</v>
      </c>
      <c r="G66" s="13">
        <v>2000</v>
      </c>
      <c r="H66" s="13">
        <v>780</v>
      </c>
      <c r="I66" s="13"/>
      <c r="J66" s="13"/>
      <c r="K66" s="13"/>
      <c r="L66" s="13">
        <v>850</v>
      </c>
    </row>
    <row r="67" spans="1:12" s="10" customFormat="1">
      <c r="A67" s="28"/>
      <c r="B67" s="59" t="s">
        <v>4</v>
      </c>
      <c r="C67" s="60"/>
      <c r="D67" s="60"/>
      <c r="E67" s="61"/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</row>
    <row r="68" spans="1:12" s="11" customFormat="1" ht="11.25">
      <c r="A68" s="24">
        <v>4</v>
      </c>
      <c r="B68" s="24" t="s">
        <v>37</v>
      </c>
      <c r="C68" s="30" t="s">
        <v>23</v>
      </c>
      <c r="D68" s="30">
        <v>2010</v>
      </c>
      <c r="E68" s="24">
        <v>2012</v>
      </c>
      <c r="F68" s="43">
        <f t="shared" ref="F68:L68" si="30">SUM(F69:F70)</f>
        <v>7200</v>
      </c>
      <c r="G68" s="43">
        <f t="shared" si="30"/>
        <v>3600</v>
      </c>
      <c r="H68" s="43">
        <f t="shared" si="30"/>
        <v>3300</v>
      </c>
      <c r="I68" s="43">
        <f t="shared" si="30"/>
        <v>0</v>
      </c>
      <c r="J68" s="43">
        <f t="shared" si="30"/>
        <v>0</v>
      </c>
      <c r="K68" s="43">
        <f t="shared" si="30"/>
        <v>0</v>
      </c>
      <c r="L68" s="43">
        <f t="shared" si="30"/>
        <v>3600</v>
      </c>
    </row>
    <row r="69" spans="1:12" s="10" customFormat="1">
      <c r="A69" s="28"/>
      <c r="B69" s="59" t="s">
        <v>3</v>
      </c>
      <c r="C69" s="60"/>
      <c r="D69" s="60"/>
      <c r="E69" s="61"/>
      <c r="F69" s="13">
        <v>7200</v>
      </c>
      <c r="G69" s="13">
        <v>3600</v>
      </c>
      <c r="H69" s="13">
        <v>3300</v>
      </c>
      <c r="I69" s="13"/>
      <c r="J69" s="13"/>
      <c r="K69" s="13"/>
      <c r="L69" s="13">
        <v>3600</v>
      </c>
    </row>
    <row r="70" spans="1:12" s="10" customFormat="1">
      <c r="A70" s="28"/>
      <c r="B70" s="59" t="s">
        <v>4</v>
      </c>
      <c r="C70" s="60"/>
      <c r="D70" s="60"/>
      <c r="E70" s="61"/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</row>
    <row r="71" spans="1:12" s="46" customFormat="1" ht="11.25">
      <c r="A71" s="44">
        <v>5</v>
      </c>
      <c r="B71" s="24" t="s">
        <v>42</v>
      </c>
      <c r="C71" s="44" t="s">
        <v>52</v>
      </c>
      <c r="D71" s="44">
        <v>2009</v>
      </c>
      <c r="E71" s="44">
        <v>2012</v>
      </c>
      <c r="F71" s="45">
        <v>4270</v>
      </c>
      <c r="G71" s="45">
        <v>1474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</row>
    <row r="72" spans="1:12" s="10" customFormat="1">
      <c r="A72" s="28"/>
      <c r="B72" s="59" t="s">
        <v>3</v>
      </c>
      <c r="C72" s="60"/>
      <c r="D72" s="60"/>
      <c r="E72" s="61"/>
      <c r="F72" s="13">
        <f t="shared" ref="F72:L72" si="31">SUM(F71)</f>
        <v>4270</v>
      </c>
      <c r="G72" s="13">
        <f t="shared" si="31"/>
        <v>1474</v>
      </c>
      <c r="H72" s="13">
        <f t="shared" si="31"/>
        <v>0</v>
      </c>
      <c r="I72" s="13">
        <f t="shared" si="31"/>
        <v>0</v>
      </c>
      <c r="J72" s="13">
        <f t="shared" si="31"/>
        <v>0</v>
      </c>
      <c r="K72" s="13">
        <f t="shared" si="31"/>
        <v>0</v>
      </c>
      <c r="L72" s="13">
        <f t="shared" si="31"/>
        <v>0</v>
      </c>
    </row>
    <row r="73" spans="1:12" s="10" customFormat="1">
      <c r="A73" s="28"/>
      <c r="B73" s="59" t="s">
        <v>4</v>
      </c>
      <c r="C73" s="60"/>
      <c r="D73" s="60"/>
      <c r="E73" s="61"/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</row>
    <row r="74" spans="1:12" s="46" customFormat="1" ht="11.25">
      <c r="A74" s="44">
        <v>6</v>
      </c>
      <c r="B74" s="24" t="s">
        <v>41</v>
      </c>
      <c r="C74" s="44" t="s">
        <v>52</v>
      </c>
      <c r="D74" s="44">
        <v>2008</v>
      </c>
      <c r="E74" s="44">
        <v>2011</v>
      </c>
      <c r="F74" s="45">
        <v>2538</v>
      </c>
      <c r="G74" s="45">
        <v>617</v>
      </c>
      <c r="H74" s="45">
        <v>823</v>
      </c>
      <c r="I74" s="45">
        <v>823</v>
      </c>
      <c r="J74" s="45">
        <v>420</v>
      </c>
      <c r="K74" s="45">
        <v>0</v>
      </c>
      <c r="L74" s="45">
        <f>SUM(G74:K74)</f>
        <v>2683</v>
      </c>
    </row>
    <row r="75" spans="1:12" s="10" customFormat="1">
      <c r="A75" s="28"/>
      <c r="B75" s="59" t="s">
        <v>3</v>
      </c>
      <c r="C75" s="60"/>
      <c r="D75" s="60"/>
      <c r="E75" s="61"/>
      <c r="F75" s="13">
        <f t="shared" ref="F75:L75" si="32">SUM(F74)</f>
        <v>2538</v>
      </c>
      <c r="G75" s="13">
        <f t="shared" si="32"/>
        <v>617</v>
      </c>
      <c r="H75" s="13">
        <f t="shared" si="32"/>
        <v>823</v>
      </c>
      <c r="I75" s="13">
        <f t="shared" si="32"/>
        <v>823</v>
      </c>
      <c r="J75" s="13">
        <f t="shared" si="32"/>
        <v>420</v>
      </c>
      <c r="K75" s="13">
        <f t="shared" si="32"/>
        <v>0</v>
      </c>
      <c r="L75" s="13">
        <f t="shared" si="32"/>
        <v>2683</v>
      </c>
    </row>
    <row r="76" spans="1:12" s="10" customFormat="1">
      <c r="A76" s="28"/>
      <c r="B76" s="59" t="s">
        <v>4</v>
      </c>
      <c r="C76" s="60"/>
      <c r="D76" s="60"/>
      <c r="E76" s="61"/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</row>
    <row r="77" spans="1:12" s="46" customFormat="1" ht="11.25">
      <c r="A77" s="44">
        <v>7</v>
      </c>
      <c r="B77" s="24" t="s">
        <v>40</v>
      </c>
      <c r="C77" s="44" t="s">
        <v>52</v>
      </c>
      <c r="D77" s="44">
        <v>2008</v>
      </c>
      <c r="E77" s="44">
        <v>2011</v>
      </c>
      <c r="F77" s="45">
        <v>1856</v>
      </c>
      <c r="G77" s="45">
        <v>664</v>
      </c>
      <c r="H77" s="45">
        <v>724</v>
      </c>
      <c r="I77" s="45">
        <v>0</v>
      </c>
      <c r="J77" s="45">
        <v>0</v>
      </c>
      <c r="K77" s="45">
        <v>0</v>
      </c>
      <c r="L77" s="45">
        <v>724</v>
      </c>
    </row>
    <row r="78" spans="1:12" s="10" customFormat="1">
      <c r="A78" s="28"/>
      <c r="B78" s="59" t="s">
        <v>3</v>
      </c>
      <c r="C78" s="60"/>
      <c r="D78" s="60"/>
      <c r="E78" s="61"/>
      <c r="F78" s="13">
        <f t="shared" ref="F78:L78" si="33">SUM(F77)</f>
        <v>1856</v>
      </c>
      <c r="G78" s="13">
        <f t="shared" si="33"/>
        <v>664</v>
      </c>
      <c r="H78" s="13">
        <f t="shared" si="33"/>
        <v>724</v>
      </c>
      <c r="I78" s="13">
        <f t="shared" si="33"/>
        <v>0</v>
      </c>
      <c r="J78" s="13">
        <f t="shared" si="33"/>
        <v>0</v>
      </c>
      <c r="K78" s="13">
        <f t="shared" si="33"/>
        <v>0</v>
      </c>
      <c r="L78" s="13">
        <f t="shared" si="33"/>
        <v>724</v>
      </c>
    </row>
    <row r="79" spans="1:12" s="10" customFormat="1">
      <c r="A79" s="28"/>
      <c r="B79" s="59" t="s">
        <v>4</v>
      </c>
      <c r="C79" s="60"/>
      <c r="D79" s="60"/>
      <c r="E79" s="61"/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</row>
    <row r="80" spans="1:12" s="46" customFormat="1" ht="11.25">
      <c r="A80" s="44">
        <v>8</v>
      </c>
      <c r="B80" s="24" t="s">
        <v>39</v>
      </c>
      <c r="C80" s="44" t="s">
        <v>52</v>
      </c>
      <c r="D80" s="44">
        <v>2010</v>
      </c>
      <c r="E80" s="44">
        <v>2013</v>
      </c>
      <c r="F80" s="45">
        <v>3695</v>
      </c>
      <c r="G80" s="45">
        <v>1232</v>
      </c>
      <c r="H80" s="45">
        <v>1232</v>
      </c>
      <c r="I80" s="45">
        <v>938</v>
      </c>
      <c r="J80" s="45">
        <v>0</v>
      </c>
      <c r="K80" s="45">
        <v>0</v>
      </c>
      <c r="L80" s="45">
        <v>0</v>
      </c>
    </row>
    <row r="81" spans="1:12" s="10" customFormat="1">
      <c r="A81" s="28"/>
      <c r="B81" s="59" t="s">
        <v>3</v>
      </c>
      <c r="C81" s="60"/>
      <c r="D81" s="60"/>
      <c r="E81" s="61"/>
      <c r="F81" s="13">
        <f t="shared" ref="F81:L81" si="34">SUM(F80)</f>
        <v>3695</v>
      </c>
      <c r="G81" s="13">
        <f t="shared" si="34"/>
        <v>1232</v>
      </c>
      <c r="H81" s="13">
        <f t="shared" si="34"/>
        <v>1232</v>
      </c>
      <c r="I81" s="13">
        <f t="shared" si="34"/>
        <v>938</v>
      </c>
      <c r="J81" s="13">
        <f t="shared" si="34"/>
        <v>0</v>
      </c>
      <c r="K81" s="13">
        <f t="shared" si="34"/>
        <v>0</v>
      </c>
      <c r="L81" s="13">
        <f t="shared" si="34"/>
        <v>0</v>
      </c>
    </row>
    <row r="82" spans="1:12" s="10" customFormat="1">
      <c r="A82" s="28"/>
      <c r="B82" s="59" t="s">
        <v>4</v>
      </c>
      <c r="C82" s="60"/>
      <c r="D82" s="60"/>
      <c r="E82" s="61"/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</row>
    <row r="83" spans="1:12" s="46" customFormat="1" ht="11.25">
      <c r="A83" s="44">
        <v>9</v>
      </c>
      <c r="B83" s="24" t="s">
        <v>37</v>
      </c>
      <c r="C83" s="44" t="s">
        <v>52</v>
      </c>
      <c r="D83" s="44">
        <v>2010</v>
      </c>
      <c r="E83" s="44">
        <v>2011</v>
      </c>
      <c r="F83" s="45">
        <v>1100</v>
      </c>
      <c r="G83" s="45">
        <v>240</v>
      </c>
      <c r="H83" s="45">
        <v>770</v>
      </c>
      <c r="I83" s="45">
        <v>0</v>
      </c>
      <c r="J83" s="45">
        <v>0</v>
      </c>
      <c r="K83" s="45">
        <v>0</v>
      </c>
      <c r="L83" s="45">
        <f>SUM(G83:K83)</f>
        <v>1010</v>
      </c>
    </row>
    <row r="84" spans="1:12" s="10" customFormat="1">
      <c r="A84" s="28"/>
      <c r="B84" s="59" t="s">
        <v>3</v>
      </c>
      <c r="C84" s="60"/>
      <c r="D84" s="60"/>
      <c r="E84" s="61"/>
      <c r="F84" s="13">
        <f t="shared" ref="F84:L84" si="35">SUM(F83)</f>
        <v>1100</v>
      </c>
      <c r="G84" s="13">
        <f t="shared" si="35"/>
        <v>240</v>
      </c>
      <c r="H84" s="13">
        <f t="shared" si="35"/>
        <v>770</v>
      </c>
      <c r="I84" s="13">
        <f t="shared" si="35"/>
        <v>0</v>
      </c>
      <c r="J84" s="13">
        <f t="shared" si="35"/>
        <v>0</v>
      </c>
      <c r="K84" s="13">
        <f t="shared" si="35"/>
        <v>0</v>
      </c>
      <c r="L84" s="13">
        <f t="shared" si="35"/>
        <v>1010</v>
      </c>
    </row>
    <row r="85" spans="1:12" s="10" customFormat="1">
      <c r="A85" s="28"/>
      <c r="B85" s="59" t="s">
        <v>4</v>
      </c>
      <c r="C85" s="60"/>
      <c r="D85" s="60"/>
      <c r="E85" s="61"/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</row>
    <row r="86" spans="1:12" s="46" customFormat="1" ht="11.25">
      <c r="A86" s="44">
        <v>10</v>
      </c>
      <c r="B86" s="24" t="s">
        <v>43</v>
      </c>
      <c r="C86" s="44" t="s">
        <v>52</v>
      </c>
      <c r="D86" s="44">
        <v>2010</v>
      </c>
      <c r="E86" s="44">
        <v>2011</v>
      </c>
      <c r="F86" s="45">
        <v>2928</v>
      </c>
      <c r="G86" s="45">
        <v>2318</v>
      </c>
      <c r="H86" s="45">
        <v>610</v>
      </c>
      <c r="I86" s="45">
        <v>2308</v>
      </c>
      <c r="J86" s="45">
        <v>0</v>
      </c>
      <c r="K86" s="45">
        <v>0</v>
      </c>
      <c r="L86" s="45">
        <f>SUM(H86:K86)</f>
        <v>2918</v>
      </c>
    </row>
    <row r="87" spans="1:12" s="10" customFormat="1">
      <c r="A87" s="28"/>
      <c r="B87" s="59" t="s">
        <v>3</v>
      </c>
      <c r="C87" s="60"/>
      <c r="D87" s="60"/>
      <c r="E87" s="61"/>
      <c r="F87" s="13">
        <f t="shared" ref="F87" si="36">SUM(F86)</f>
        <v>2928</v>
      </c>
      <c r="G87" s="13">
        <f t="shared" ref="G87" si="37">SUM(G86)</f>
        <v>2318</v>
      </c>
      <c r="H87" s="13">
        <f t="shared" ref="H87" si="38">SUM(H86)</f>
        <v>610</v>
      </c>
      <c r="I87" s="13">
        <f t="shared" ref="I87" si="39">SUM(I86)</f>
        <v>2308</v>
      </c>
      <c r="J87" s="13">
        <f t="shared" ref="J87" si="40">SUM(J86)</f>
        <v>0</v>
      </c>
      <c r="K87" s="13">
        <f t="shared" ref="K87" si="41">SUM(K86)</f>
        <v>0</v>
      </c>
      <c r="L87" s="13">
        <f t="shared" ref="L87" si="42">SUM(L86)</f>
        <v>2918</v>
      </c>
    </row>
    <row r="88" spans="1:12" s="10" customFormat="1">
      <c r="A88" s="28"/>
      <c r="B88" s="59" t="s">
        <v>4</v>
      </c>
      <c r="C88" s="60"/>
      <c r="D88" s="60"/>
      <c r="E88" s="61"/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</row>
    <row r="89" spans="1:12" s="46" customFormat="1" ht="11.25">
      <c r="A89" s="44">
        <v>11</v>
      </c>
      <c r="B89" s="24" t="s">
        <v>55</v>
      </c>
      <c r="C89" s="44" t="s">
        <v>53</v>
      </c>
      <c r="D89" s="47">
        <v>2010</v>
      </c>
      <c r="E89" s="48">
        <v>2012</v>
      </c>
      <c r="F89" s="45">
        <v>100370</v>
      </c>
      <c r="G89" s="45">
        <v>52466</v>
      </c>
      <c r="H89" s="45">
        <v>63000</v>
      </c>
      <c r="I89" s="45">
        <v>0</v>
      </c>
      <c r="J89" s="45">
        <v>0</v>
      </c>
      <c r="K89" s="45">
        <v>0</v>
      </c>
      <c r="L89" s="45">
        <f>SUM(G89:K89)</f>
        <v>115466</v>
      </c>
    </row>
    <row r="90" spans="1:12" s="10" customFormat="1">
      <c r="A90" s="28"/>
      <c r="B90" s="59" t="s">
        <v>3</v>
      </c>
      <c r="C90" s="60"/>
      <c r="D90" s="60"/>
      <c r="E90" s="61"/>
      <c r="F90" s="13">
        <f t="shared" ref="F90" si="43">SUM(F89)</f>
        <v>100370</v>
      </c>
      <c r="G90" s="13">
        <f t="shared" ref="G90" si="44">SUM(G89)</f>
        <v>52466</v>
      </c>
      <c r="H90" s="13">
        <f t="shared" ref="H90" si="45">SUM(H89)</f>
        <v>63000</v>
      </c>
      <c r="I90" s="13">
        <f t="shared" ref="I90" si="46">SUM(I89)</f>
        <v>0</v>
      </c>
      <c r="J90" s="13">
        <f t="shared" ref="J90" si="47">SUM(J89)</f>
        <v>0</v>
      </c>
      <c r="K90" s="13">
        <f t="shared" ref="K90" si="48">SUM(K89)</f>
        <v>0</v>
      </c>
      <c r="L90" s="13">
        <f t="shared" ref="L90" si="49">SUM(L89)</f>
        <v>115466</v>
      </c>
    </row>
    <row r="91" spans="1:12" s="10" customFormat="1">
      <c r="A91" s="28"/>
      <c r="B91" s="59" t="s">
        <v>4</v>
      </c>
      <c r="C91" s="60"/>
      <c r="D91" s="60"/>
      <c r="E91" s="61"/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</row>
    <row r="92" spans="1:12" s="46" customFormat="1" ht="11.25">
      <c r="A92" s="44">
        <v>12</v>
      </c>
      <c r="B92" s="24" t="s">
        <v>54</v>
      </c>
      <c r="C92" s="44" t="s">
        <v>53</v>
      </c>
      <c r="D92" s="47">
        <v>2010</v>
      </c>
      <c r="E92" s="48">
        <v>2014</v>
      </c>
      <c r="F92" s="45">
        <v>34800</v>
      </c>
      <c r="G92" s="45">
        <v>6960</v>
      </c>
      <c r="H92" s="45">
        <v>6960</v>
      </c>
      <c r="I92" s="45">
        <v>6890</v>
      </c>
      <c r="J92" s="45">
        <v>6860</v>
      </c>
      <c r="K92" s="45">
        <v>0</v>
      </c>
      <c r="L92" s="45">
        <v>0</v>
      </c>
    </row>
    <row r="93" spans="1:12" s="10" customFormat="1">
      <c r="A93" s="28"/>
      <c r="B93" s="59" t="s">
        <v>3</v>
      </c>
      <c r="C93" s="60"/>
      <c r="D93" s="60"/>
      <c r="E93" s="61"/>
      <c r="F93" s="13">
        <f t="shared" ref="F93" si="50">SUM(F92)</f>
        <v>34800</v>
      </c>
      <c r="G93" s="13">
        <f t="shared" ref="G93" si="51">SUM(G92)</f>
        <v>6960</v>
      </c>
      <c r="H93" s="13">
        <f t="shared" ref="H93" si="52">SUM(H92)</f>
        <v>6960</v>
      </c>
      <c r="I93" s="13">
        <f t="shared" ref="I93" si="53">SUM(I92)</f>
        <v>6890</v>
      </c>
      <c r="J93" s="13">
        <f t="shared" ref="J93" si="54">SUM(J92)</f>
        <v>6860</v>
      </c>
      <c r="K93" s="13">
        <f t="shared" ref="K93" si="55">SUM(K92)</f>
        <v>0</v>
      </c>
      <c r="L93" s="13">
        <f t="shared" ref="L93" si="56">SUM(L92)</f>
        <v>0</v>
      </c>
    </row>
    <row r="94" spans="1:12" s="10" customFormat="1">
      <c r="A94" s="28"/>
      <c r="B94" s="59" t="s">
        <v>4</v>
      </c>
      <c r="C94" s="60"/>
      <c r="D94" s="60"/>
      <c r="E94" s="61"/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</row>
    <row r="95" spans="1:12" s="46" customFormat="1" ht="11.25">
      <c r="A95" s="44">
        <v>13</v>
      </c>
      <c r="B95" s="49" t="s">
        <v>56</v>
      </c>
      <c r="C95" s="44" t="s">
        <v>53</v>
      </c>
      <c r="D95" s="47">
        <v>2008</v>
      </c>
      <c r="E95" s="48">
        <v>2011</v>
      </c>
      <c r="F95" s="45">
        <v>5306</v>
      </c>
      <c r="G95" s="45">
        <v>900</v>
      </c>
      <c r="H95" s="45">
        <v>0</v>
      </c>
      <c r="I95" s="45">
        <v>0</v>
      </c>
      <c r="J95" s="45">
        <v>0</v>
      </c>
      <c r="K95" s="45">
        <v>0</v>
      </c>
      <c r="L95" s="45">
        <f>SUM(G95:K95)</f>
        <v>900</v>
      </c>
    </row>
    <row r="96" spans="1:12" s="10" customFormat="1">
      <c r="A96" s="28"/>
      <c r="B96" s="59" t="s">
        <v>3</v>
      </c>
      <c r="C96" s="60"/>
      <c r="D96" s="60"/>
      <c r="E96" s="61"/>
      <c r="F96" s="13">
        <f t="shared" ref="F96" si="57">SUM(F95)</f>
        <v>5306</v>
      </c>
      <c r="G96" s="13">
        <f t="shared" ref="G96" si="58">SUM(G95)</f>
        <v>900</v>
      </c>
      <c r="H96" s="13">
        <f t="shared" ref="H96" si="59">SUM(H95)</f>
        <v>0</v>
      </c>
      <c r="I96" s="13">
        <f t="shared" ref="I96" si="60">SUM(I95)</f>
        <v>0</v>
      </c>
      <c r="J96" s="13">
        <f t="shared" ref="J96" si="61">SUM(J95)</f>
        <v>0</v>
      </c>
      <c r="K96" s="13">
        <f t="shared" ref="K96" si="62">SUM(K95)</f>
        <v>0</v>
      </c>
      <c r="L96" s="13">
        <f t="shared" ref="L96" si="63">SUM(L95)</f>
        <v>900</v>
      </c>
    </row>
    <row r="97" spans="1:12" s="10" customFormat="1">
      <c r="A97" s="28"/>
      <c r="B97" s="59" t="s">
        <v>4</v>
      </c>
      <c r="C97" s="60"/>
      <c r="D97" s="60"/>
      <c r="E97" s="61"/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</row>
    <row r="98" spans="1:12" s="46" customFormat="1" ht="11.25">
      <c r="A98" s="44">
        <v>14</v>
      </c>
      <c r="B98" s="49" t="s">
        <v>57</v>
      </c>
      <c r="C98" s="44" t="s">
        <v>53</v>
      </c>
      <c r="D98" s="47">
        <v>2010</v>
      </c>
      <c r="E98" s="48">
        <v>2011</v>
      </c>
      <c r="F98" s="45">
        <v>854</v>
      </c>
      <c r="G98" s="45">
        <v>512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</row>
    <row r="99" spans="1:12" s="10" customFormat="1" ht="15" customHeight="1">
      <c r="A99" s="28"/>
      <c r="B99" s="59" t="s">
        <v>3</v>
      </c>
      <c r="C99" s="60"/>
      <c r="D99" s="60"/>
      <c r="E99" s="61"/>
      <c r="F99" s="13">
        <f t="shared" ref="F99" si="64">SUM(F98)</f>
        <v>854</v>
      </c>
      <c r="G99" s="13">
        <f t="shared" ref="G99" si="65">SUM(G98)</f>
        <v>512</v>
      </c>
      <c r="H99" s="13">
        <f t="shared" ref="H99" si="66">SUM(H98)</f>
        <v>0</v>
      </c>
      <c r="I99" s="13">
        <f t="shared" ref="I99" si="67">SUM(I98)</f>
        <v>0</v>
      </c>
      <c r="J99" s="13">
        <f t="shared" ref="J99" si="68">SUM(J98)</f>
        <v>0</v>
      </c>
      <c r="K99" s="13">
        <f t="shared" ref="K99" si="69">SUM(K98)</f>
        <v>0</v>
      </c>
      <c r="L99" s="13">
        <f t="shared" ref="L99" si="70">SUM(L98)</f>
        <v>0</v>
      </c>
    </row>
    <row r="100" spans="1:12" s="10" customFormat="1">
      <c r="A100" s="28"/>
      <c r="B100" s="59" t="s">
        <v>4</v>
      </c>
      <c r="C100" s="60"/>
      <c r="D100" s="60"/>
      <c r="E100" s="61"/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</row>
    <row r="101" spans="1:12" s="46" customFormat="1" ht="11.25">
      <c r="A101" s="44">
        <v>15</v>
      </c>
      <c r="B101" s="24" t="s">
        <v>58</v>
      </c>
      <c r="C101" s="44" t="s">
        <v>53</v>
      </c>
      <c r="D101" s="47">
        <v>2011</v>
      </c>
      <c r="E101" s="48">
        <v>2013</v>
      </c>
      <c r="F101" s="45">
        <v>1688</v>
      </c>
      <c r="G101" s="45">
        <v>536</v>
      </c>
      <c r="H101" s="45">
        <v>562</v>
      </c>
      <c r="I101" s="45">
        <v>590</v>
      </c>
      <c r="J101" s="45">
        <v>0</v>
      </c>
      <c r="K101" s="45">
        <v>0</v>
      </c>
      <c r="L101" s="45">
        <f>SUM(G101:K101)</f>
        <v>1688</v>
      </c>
    </row>
    <row r="102" spans="1:12" s="10" customFormat="1">
      <c r="A102" s="28"/>
      <c r="B102" s="59" t="s">
        <v>3</v>
      </c>
      <c r="C102" s="60"/>
      <c r="D102" s="60"/>
      <c r="E102" s="61"/>
      <c r="F102" s="13">
        <f t="shared" ref="F102" si="71">SUM(F101)</f>
        <v>1688</v>
      </c>
      <c r="G102" s="13">
        <f t="shared" ref="G102" si="72">SUM(G101)</f>
        <v>536</v>
      </c>
      <c r="H102" s="13">
        <f t="shared" ref="H102" si="73">SUM(H101)</f>
        <v>562</v>
      </c>
      <c r="I102" s="13">
        <f t="shared" ref="I102" si="74">SUM(I101)</f>
        <v>590</v>
      </c>
      <c r="J102" s="13">
        <f t="shared" ref="J102" si="75">SUM(J101)</f>
        <v>0</v>
      </c>
      <c r="K102" s="13">
        <f t="shared" ref="K102" si="76">SUM(K101)</f>
        <v>0</v>
      </c>
      <c r="L102" s="13">
        <f t="shared" ref="L102" si="77">SUM(L101)</f>
        <v>1688</v>
      </c>
    </row>
    <row r="103" spans="1:12" s="10" customFormat="1">
      <c r="A103" s="28"/>
      <c r="B103" s="59" t="s">
        <v>4</v>
      </c>
      <c r="C103" s="60"/>
      <c r="D103" s="60"/>
      <c r="E103" s="61"/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</row>
    <row r="104" spans="1:12" s="46" customFormat="1" ht="11.25">
      <c r="A104" s="44">
        <v>16</v>
      </c>
      <c r="B104" s="24" t="s">
        <v>59</v>
      </c>
      <c r="C104" s="44" t="s">
        <v>53</v>
      </c>
      <c r="D104" s="47">
        <v>2010</v>
      </c>
      <c r="E104" s="48">
        <v>2012</v>
      </c>
      <c r="F104" s="45">
        <v>5120</v>
      </c>
      <c r="G104" s="45">
        <v>1920</v>
      </c>
      <c r="H104" s="45">
        <v>736</v>
      </c>
      <c r="I104" s="45">
        <v>0</v>
      </c>
      <c r="J104" s="45">
        <v>0</v>
      </c>
      <c r="K104" s="45">
        <v>0</v>
      </c>
      <c r="L104" s="45">
        <f>SUM(H104:K104)</f>
        <v>736</v>
      </c>
    </row>
    <row r="105" spans="1:12" s="10" customFormat="1">
      <c r="A105" s="28"/>
      <c r="B105" s="59" t="s">
        <v>3</v>
      </c>
      <c r="C105" s="60"/>
      <c r="D105" s="60"/>
      <c r="E105" s="61"/>
      <c r="F105" s="13">
        <f t="shared" ref="F105" si="78">SUM(F104)</f>
        <v>5120</v>
      </c>
      <c r="G105" s="13">
        <f t="shared" ref="G105" si="79">SUM(G104)</f>
        <v>1920</v>
      </c>
      <c r="H105" s="13">
        <f t="shared" ref="H105" si="80">SUM(H104)</f>
        <v>736</v>
      </c>
      <c r="I105" s="13">
        <f t="shared" ref="I105" si="81">SUM(I104)</f>
        <v>0</v>
      </c>
      <c r="J105" s="13">
        <f t="shared" ref="J105" si="82">SUM(J104)</f>
        <v>0</v>
      </c>
      <c r="K105" s="13">
        <f t="shared" ref="K105" si="83">SUM(K104)</f>
        <v>0</v>
      </c>
      <c r="L105" s="13">
        <f t="shared" ref="L105" si="84">SUM(L104)</f>
        <v>736</v>
      </c>
    </row>
    <row r="106" spans="1:12" s="10" customFormat="1">
      <c r="A106" s="28"/>
      <c r="B106" s="59" t="s">
        <v>4</v>
      </c>
      <c r="C106" s="60"/>
      <c r="D106" s="60"/>
      <c r="E106" s="61"/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</row>
    <row r="107" spans="1:12" s="46" customFormat="1" ht="11.25">
      <c r="A107" s="44">
        <v>17</v>
      </c>
      <c r="B107" s="24" t="s">
        <v>60</v>
      </c>
      <c r="C107" s="44" t="s">
        <v>53</v>
      </c>
      <c r="D107" s="47">
        <v>2011</v>
      </c>
      <c r="E107" s="48">
        <v>2012</v>
      </c>
      <c r="F107" s="45">
        <v>11712</v>
      </c>
      <c r="G107" s="45">
        <v>5856</v>
      </c>
      <c r="H107" s="45">
        <v>5856</v>
      </c>
      <c r="I107" s="45">
        <v>0</v>
      </c>
      <c r="J107" s="45">
        <v>0</v>
      </c>
      <c r="K107" s="45">
        <v>0</v>
      </c>
      <c r="L107" s="45">
        <f>SUM(G107:K107)</f>
        <v>11712</v>
      </c>
    </row>
    <row r="108" spans="1:12" s="10" customFormat="1">
      <c r="A108" s="28"/>
      <c r="B108" s="59" t="s">
        <v>3</v>
      </c>
      <c r="C108" s="60"/>
      <c r="D108" s="60"/>
      <c r="E108" s="61"/>
      <c r="F108" s="13">
        <f t="shared" ref="F108" si="85">SUM(F107)</f>
        <v>11712</v>
      </c>
      <c r="G108" s="13">
        <f t="shared" ref="G108" si="86">SUM(G107)</f>
        <v>5856</v>
      </c>
      <c r="H108" s="13">
        <f t="shared" ref="H108" si="87">SUM(H107)</f>
        <v>5856</v>
      </c>
      <c r="I108" s="13">
        <f t="shared" ref="I108" si="88">SUM(I107)</f>
        <v>0</v>
      </c>
      <c r="J108" s="13">
        <f t="shared" ref="J108" si="89">SUM(J107)</f>
        <v>0</v>
      </c>
      <c r="K108" s="13">
        <f t="shared" ref="K108" si="90">SUM(K107)</f>
        <v>0</v>
      </c>
      <c r="L108" s="13">
        <f t="shared" ref="L108" si="91">SUM(L107)</f>
        <v>11712</v>
      </c>
    </row>
    <row r="109" spans="1:12" s="10" customFormat="1">
      <c r="A109" s="28"/>
      <c r="B109" s="59" t="s">
        <v>4</v>
      </c>
      <c r="C109" s="60"/>
      <c r="D109" s="60"/>
      <c r="E109" s="61"/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</row>
    <row r="110" spans="1:12" s="46" customFormat="1" ht="11.25">
      <c r="A110" s="44">
        <v>18</v>
      </c>
      <c r="B110" s="24" t="s">
        <v>61</v>
      </c>
      <c r="C110" s="44" t="s">
        <v>53</v>
      </c>
      <c r="D110" s="47">
        <v>2009</v>
      </c>
      <c r="E110" s="48">
        <v>2011</v>
      </c>
      <c r="F110" s="45">
        <v>5856</v>
      </c>
      <c r="G110" s="45">
        <v>976</v>
      </c>
      <c r="H110" s="45">
        <v>0</v>
      </c>
      <c r="I110" s="45">
        <v>0</v>
      </c>
      <c r="J110" s="45">
        <v>0</v>
      </c>
      <c r="K110" s="45">
        <v>0</v>
      </c>
      <c r="L110" s="50">
        <v>0</v>
      </c>
    </row>
    <row r="111" spans="1:12" s="10" customFormat="1">
      <c r="A111" s="28"/>
      <c r="B111" s="59" t="s">
        <v>3</v>
      </c>
      <c r="C111" s="60"/>
      <c r="D111" s="60"/>
      <c r="E111" s="61"/>
      <c r="F111" s="13">
        <f t="shared" ref="F111" si="92">SUM(F110)</f>
        <v>5856</v>
      </c>
      <c r="G111" s="13">
        <f t="shared" ref="G111" si="93">SUM(G110)</f>
        <v>976</v>
      </c>
      <c r="H111" s="13">
        <f t="shared" ref="H111" si="94">SUM(H110)</f>
        <v>0</v>
      </c>
      <c r="I111" s="13">
        <f t="shared" ref="I111" si="95">SUM(I110)</f>
        <v>0</v>
      </c>
      <c r="J111" s="13">
        <f t="shared" ref="J111" si="96">SUM(J110)</f>
        <v>0</v>
      </c>
      <c r="K111" s="13">
        <f t="shared" ref="K111" si="97">SUM(K110)</f>
        <v>0</v>
      </c>
      <c r="L111" s="13">
        <f t="shared" ref="L111" si="98">SUM(L110)</f>
        <v>0</v>
      </c>
    </row>
    <row r="112" spans="1:12" s="10" customFormat="1">
      <c r="A112" s="28"/>
      <c r="B112" s="59" t="s">
        <v>4</v>
      </c>
      <c r="C112" s="60"/>
      <c r="D112" s="60"/>
      <c r="E112" s="61"/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</row>
    <row r="113" spans="1:12" s="11" customFormat="1" ht="11.25">
      <c r="A113" s="24">
        <v>19</v>
      </c>
      <c r="B113" s="51" t="s">
        <v>44</v>
      </c>
      <c r="C113" s="30" t="s">
        <v>23</v>
      </c>
      <c r="D113" s="36">
        <v>2010</v>
      </c>
      <c r="E113" s="24">
        <v>2012</v>
      </c>
      <c r="F113" s="43">
        <v>76625.759999999995</v>
      </c>
      <c r="G113" s="52">
        <v>38312.879999999997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</row>
    <row r="114" spans="1:12" s="10" customFormat="1">
      <c r="A114" s="28"/>
      <c r="B114" s="59" t="s">
        <v>3</v>
      </c>
      <c r="C114" s="60"/>
      <c r="D114" s="60"/>
      <c r="E114" s="61"/>
      <c r="F114" s="13">
        <f t="shared" ref="F114:L114" si="99">SUM(F113)</f>
        <v>76625.759999999995</v>
      </c>
      <c r="G114" s="13">
        <f t="shared" si="99"/>
        <v>38312.879999999997</v>
      </c>
      <c r="H114" s="13">
        <f t="shared" si="99"/>
        <v>0</v>
      </c>
      <c r="I114" s="13">
        <f t="shared" si="99"/>
        <v>0</v>
      </c>
      <c r="J114" s="13">
        <f t="shared" si="99"/>
        <v>0</v>
      </c>
      <c r="K114" s="13">
        <f t="shared" si="99"/>
        <v>0</v>
      </c>
      <c r="L114" s="13">
        <f t="shared" si="99"/>
        <v>0</v>
      </c>
    </row>
    <row r="115" spans="1:12" s="10" customFormat="1">
      <c r="A115" s="28"/>
      <c r="B115" s="59" t="s">
        <v>4</v>
      </c>
      <c r="C115" s="60"/>
      <c r="D115" s="60"/>
      <c r="E115" s="61"/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</row>
    <row r="116" spans="1:12" s="11" customFormat="1" ht="33.75">
      <c r="A116" s="24">
        <v>20</v>
      </c>
      <c r="B116" s="51" t="s">
        <v>45</v>
      </c>
      <c r="C116" s="30" t="s">
        <v>23</v>
      </c>
      <c r="D116" s="24">
        <v>2010</v>
      </c>
      <c r="E116" s="24">
        <v>2012</v>
      </c>
      <c r="F116" s="52">
        <v>52248</v>
      </c>
      <c r="G116" s="52">
        <v>26742</v>
      </c>
      <c r="H116" s="52">
        <v>6840</v>
      </c>
      <c r="I116" s="43">
        <v>0</v>
      </c>
      <c r="J116" s="43">
        <v>0</v>
      </c>
      <c r="K116" s="43">
        <v>0</v>
      </c>
      <c r="L116" s="43">
        <v>26896</v>
      </c>
    </row>
    <row r="117" spans="1:12" s="10" customFormat="1">
      <c r="A117" s="28"/>
      <c r="B117" s="59" t="s">
        <v>3</v>
      </c>
      <c r="C117" s="60"/>
      <c r="D117" s="60"/>
      <c r="E117" s="61"/>
      <c r="F117" s="13">
        <f t="shared" ref="F117:K117" si="100">SUM(F116)</f>
        <v>52248</v>
      </c>
      <c r="G117" s="13">
        <f t="shared" si="100"/>
        <v>26742</v>
      </c>
      <c r="H117" s="13">
        <f t="shared" si="100"/>
        <v>6840</v>
      </c>
      <c r="I117" s="13">
        <f t="shared" si="100"/>
        <v>0</v>
      </c>
      <c r="J117" s="13">
        <f t="shared" si="100"/>
        <v>0</v>
      </c>
      <c r="K117" s="13">
        <f t="shared" si="100"/>
        <v>0</v>
      </c>
      <c r="L117" s="13">
        <v>26896</v>
      </c>
    </row>
    <row r="118" spans="1:12" s="10" customFormat="1">
      <c r="A118" s="28"/>
      <c r="B118" s="59" t="s">
        <v>4</v>
      </c>
      <c r="C118" s="60"/>
      <c r="D118" s="60"/>
      <c r="E118" s="61"/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</row>
    <row r="119" spans="1:12" s="11" customFormat="1" ht="11.25">
      <c r="A119" s="24">
        <v>21</v>
      </c>
      <c r="B119" s="51" t="s">
        <v>46</v>
      </c>
      <c r="C119" s="30" t="s">
        <v>23</v>
      </c>
      <c r="D119" s="36">
        <v>2010</v>
      </c>
      <c r="E119" s="24">
        <v>2012</v>
      </c>
      <c r="F119" s="43">
        <v>2605.92</v>
      </c>
      <c r="G119" s="43">
        <v>1302.96</v>
      </c>
      <c r="H119" s="43">
        <v>108.58</v>
      </c>
      <c r="I119" s="43">
        <v>0</v>
      </c>
      <c r="J119" s="43">
        <v>0</v>
      </c>
      <c r="K119" s="43">
        <v>0</v>
      </c>
      <c r="L119" s="43">
        <v>0</v>
      </c>
    </row>
    <row r="120" spans="1:12" s="10" customFormat="1">
      <c r="A120" s="28"/>
      <c r="B120" s="59" t="s">
        <v>3</v>
      </c>
      <c r="C120" s="60"/>
      <c r="D120" s="60"/>
      <c r="E120" s="61"/>
      <c r="F120" s="13">
        <f t="shared" ref="F120:L120" si="101">SUM(F119)</f>
        <v>2605.92</v>
      </c>
      <c r="G120" s="13">
        <f t="shared" si="101"/>
        <v>1302.96</v>
      </c>
      <c r="H120" s="13">
        <f t="shared" si="101"/>
        <v>108.58</v>
      </c>
      <c r="I120" s="13">
        <f t="shared" si="101"/>
        <v>0</v>
      </c>
      <c r="J120" s="13">
        <f t="shared" si="101"/>
        <v>0</v>
      </c>
      <c r="K120" s="13">
        <f t="shared" si="101"/>
        <v>0</v>
      </c>
      <c r="L120" s="13">
        <f t="shared" si="101"/>
        <v>0</v>
      </c>
    </row>
    <row r="121" spans="1:12" s="10" customFormat="1">
      <c r="A121" s="28"/>
      <c r="B121" s="59" t="s">
        <v>4</v>
      </c>
      <c r="C121" s="60"/>
      <c r="D121" s="60"/>
      <c r="E121" s="61"/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</row>
    <row r="122" spans="1:12" s="11" customFormat="1" ht="22.5">
      <c r="A122" s="24">
        <v>22</v>
      </c>
      <c r="B122" s="51" t="s">
        <v>47</v>
      </c>
      <c r="C122" s="30" t="s">
        <v>23</v>
      </c>
      <c r="D122" s="24">
        <v>2009</v>
      </c>
      <c r="E122" s="24">
        <v>2012</v>
      </c>
      <c r="F122" s="52">
        <v>16920</v>
      </c>
      <c r="G122" s="43">
        <v>4800</v>
      </c>
      <c r="H122" s="43">
        <v>4800</v>
      </c>
      <c r="I122" s="43">
        <v>0</v>
      </c>
      <c r="J122" s="43">
        <v>0</v>
      </c>
      <c r="K122" s="43">
        <v>0</v>
      </c>
      <c r="L122" s="43">
        <v>9600</v>
      </c>
    </row>
    <row r="123" spans="1:12" s="10" customFormat="1">
      <c r="A123" s="28"/>
      <c r="B123" s="59" t="s">
        <v>3</v>
      </c>
      <c r="C123" s="60"/>
      <c r="D123" s="60"/>
      <c r="E123" s="61"/>
      <c r="F123" s="13">
        <f t="shared" ref="F123:K123" si="102">SUM(F122)</f>
        <v>16920</v>
      </c>
      <c r="G123" s="13">
        <f t="shared" si="102"/>
        <v>4800</v>
      </c>
      <c r="H123" s="13">
        <f t="shared" si="102"/>
        <v>4800</v>
      </c>
      <c r="I123" s="13">
        <f t="shared" si="102"/>
        <v>0</v>
      </c>
      <c r="J123" s="13">
        <f t="shared" si="102"/>
        <v>0</v>
      </c>
      <c r="K123" s="13">
        <f t="shared" si="102"/>
        <v>0</v>
      </c>
      <c r="L123" s="13">
        <v>9600</v>
      </c>
    </row>
    <row r="124" spans="1:12" s="10" customFormat="1">
      <c r="A124" s="28"/>
      <c r="B124" s="59" t="s">
        <v>4</v>
      </c>
      <c r="C124" s="60"/>
      <c r="D124" s="60"/>
      <c r="E124" s="61"/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</row>
    <row r="125" spans="1:12" s="11" customFormat="1" ht="22.5">
      <c r="A125" s="24">
        <v>23</v>
      </c>
      <c r="B125" s="51" t="s">
        <v>48</v>
      </c>
      <c r="C125" s="30" t="s">
        <v>23</v>
      </c>
      <c r="D125" s="36">
        <v>2009</v>
      </c>
      <c r="E125" s="24">
        <v>2012</v>
      </c>
      <c r="F125" s="52">
        <v>10600</v>
      </c>
      <c r="G125" s="43">
        <v>3000</v>
      </c>
      <c r="H125" s="43">
        <v>3000</v>
      </c>
      <c r="I125" s="43">
        <v>0</v>
      </c>
      <c r="J125" s="43">
        <v>0</v>
      </c>
      <c r="K125" s="43">
        <v>0</v>
      </c>
      <c r="L125" s="43">
        <v>6000</v>
      </c>
    </row>
    <row r="126" spans="1:12" s="10" customFormat="1">
      <c r="A126" s="28"/>
      <c r="B126" s="59" t="s">
        <v>3</v>
      </c>
      <c r="C126" s="60"/>
      <c r="D126" s="60"/>
      <c r="E126" s="61"/>
      <c r="F126" s="13">
        <f t="shared" ref="F126:L126" si="103">SUM(F125)</f>
        <v>10600</v>
      </c>
      <c r="G126" s="13">
        <f t="shared" si="103"/>
        <v>3000</v>
      </c>
      <c r="H126" s="13">
        <f t="shared" si="103"/>
        <v>3000</v>
      </c>
      <c r="I126" s="13">
        <f t="shared" si="103"/>
        <v>0</v>
      </c>
      <c r="J126" s="13">
        <f t="shared" si="103"/>
        <v>0</v>
      </c>
      <c r="K126" s="13">
        <f t="shared" si="103"/>
        <v>0</v>
      </c>
      <c r="L126" s="13">
        <f t="shared" si="103"/>
        <v>6000</v>
      </c>
    </row>
    <row r="127" spans="1:12" s="10" customFormat="1">
      <c r="A127" s="28"/>
      <c r="B127" s="59" t="s">
        <v>4</v>
      </c>
      <c r="C127" s="60"/>
      <c r="D127" s="60"/>
      <c r="E127" s="61"/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</row>
    <row r="128" spans="1:12" s="11" customFormat="1" ht="11.25">
      <c r="A128" s="24">
        <v>24</v>
      </c>
      <c r="B128" s="51" t="s">
        <v>49</v>
      </c>
      <c r="C128" s="30" t="s">
        <v>23</v>
      </c>
      <c r="D128" s="24">
        <v>2009</v>
      </c>
      <c r="E128" s="24">
        <v>2012</v>
      </c>
      <c r="F128" s="52">
        <v>25086.54</v>
      </c>
      <c r="G128" s="52">
        <v>13000</v>
      </c>
      <c r="H128" s="43">
        <v>0</v>
      </c>
      <c r="I128" s="43">
        <v>0</v>
      </c>
      <c r="J128" s="43">
        <v>0</v>
      </c>
      <c r="K128" s="43">
        <v>0</v>
      </c>
      <c r="L128" s="43">
        <v>13000</v>
      </c>
    </row>
    <row r="129" spans="1:12" s="10" customFormat="1">
      <c r="A129" s="28"/>
      <c r="B129" s="59" t="s">
        <v>3</v>
      </c>
      <c r="C129" s="60"/>
      <c r="D129" s="60"/>
      <c r="E129" s="61"/>
      <c r="F129" s="13">
        <f t="shared" ref="F129:L129" si="104">SUM(F128)</f>
        <v>25086.54</v>
      </c>
      <c r="G129" s="13">
        <f t="shared" si="104"/>
        <v>13000</v>
      </c>
      <c r="H129" s="13">
        <f t="shared" si="104"/>
        <v>0</v>
      </c>
      <c r="I129" s="13">
        <f t="shared" si="104"/>
        <v>0</v>
      </c>
      <c r="J129" s="13">
        <f t="shared" si="104"/>
        <v>0</v>
      </c>
      <c r="K129" s="13">
        <f t="shared" si="104"/>
        <v>0</v>
      </c>
      <c r="L129" s="13">
        <f t="shared" si="104"/>
        <v>13000</v>
      </c>
    </row>
    <row r="130" spans="1:12" s="10" customFormat="1">
      <c r="A130" s="28"/>
      <c r="B130" s="59" t="s">
        <v>4</v>
      </c>
      <c r="C130" s="60"/>
      <c r="D130" s="60"/>
      <c r="E130" s="61"/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</row>
    <row r="131" spans="1:12" s="11" customFormat="1" ht="33.75">
      <c r="A131" s="24">
        <v>25</v>
      </c>
      <c r="B131" s="51" t="s">
        <v>50</v>
      </c>
      <c r="C131" s="30" t="s">
        <v>23</v>
      </c>
      <c r="D131" s="36">
        <v>2009</v>
      </c>
      <c r="E131" s="24">
        <v>2012</v>
      </c>
      <c r="F131" s="52">
        <v>21672</v>
      </c>
      <c r="G131" s="43">
        <v>6444</v>
      </c>
      <c r="H131" s="43">
        <v>6444</v>
      </c>
      <c r="I131" s="43">
        <v>0</v>
      </c>
      <c r="J131" s="43">
        <v>0</v>
      </c>
      <c r="K131" s="43">
        <v>0</v>
      </c>
      <c r="L131" s="43">
        <v>12888</v>
      </c>
    </row>
    <row r="132" spans="1:12" s="10" customFormat="1">
      <c r="A132" s="28"/>
      <c r="B132" s="59" t="s">
        <v>3</v>
      </c>
      <c r="C132" s="60"/>
      <c r="D132" s="60"/>
      <c r="E132" s="61"/>
      <c r="F132" s="13">
        <f t="shared" ref="F132:L132" si="105">SUM(F131)</f>
        <v>21672</v>
      </c>
      <c r="G132" s="13">
        <f t="shared" si="105"/>
        <v>6444</v>
      </c>
      <c r="H132" s="13">
        <f t="shared" si="105"/>
        <v>6444</v>
      </c>
      <c r="I132" s="13">
        <f t="shared" si="105"/>
        <v>0</v>
      </c>
      <c r="J132" s="13">
        <f t="shared" si="105"/>
        <v>0</v>
      </c>
      <c r="K132" s="13">
        <f t="shared" si="105"/>
        <v>0</v>
      </c>
      <c r="L132" s="13">
        <f t="shared" si="105"/>
        <v>12888</v>
      </c>
    </row>
    <row r="133" spans="1:12" s="10" customFormat="1">
      <c r="A133" s="28"/>
      <c r="B133" s="59" t="s">
        <v>4</v>
      </c>
      <c r="C133" s="60"/>
      <c r="D133" s="60"/>
      <c r="E133" s="61"/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</row>
    <row r="134" spans="1:12" s="11" customFormat="1" ht="22.5">
      <c r="A134" s="24">
        <v>26</v>
      </c>
      <c r="B134" s="51" t="s">
        <v>62</v>
      </c>
      <c r="C134" s="30" t="s">
        <v>23</v>
      </c>
      <c r="D134" s="24">
        <v>2009</v>
      </c>
      <c r="E134" s="24">
        <v>2011</v>
      </c>
      <c r="F134" s="52">
        <v>96000</v>
      </c>
      <c r="G134" s="52">
        <v>36000</v>
      </c>
      <c r="H134" s="43">
        <v>0</v>
      </c>
      <c r="I134" s="43">
        <v>0</v>
      </c>
      <c r="J134" s="43">
        <v>0</v>
      </c>
      <c r="K134" s="43">
        <v>0</v>
      </c>
      <c r="L134" s="43">
        <v>36000</v>
      </c>
    </row>
    <row r="135" spans="1:12" s="10" customFormat="1">
      <c r="A135" s="28"/>
      <c r="B135" s="59" t="s">
        <v>3</v>
      </c>
      <c r="C135" s="60"/>
      <c r="D135" s="60"/>
      <c r="E135" s="61"/>
      <c r="F135" s="13">
        <f t="shared" ref="F135:L135" si="106">SUM(F134)</f>
        <v>96000</v>
      </c>
      <c r="G135" s="13">
        <f t="shared" si="106"/>
        <v>36000</v>
      </c>
      <c r="H135" s="13">
        <f t="shared" si="106"/>
        <v>0</v>
      </c>
      <c r="I135" s="13">
        <f t="shared" si="106"/>
        <v>0</v>
      </c>
      <c r="J135" s="13">
        <f t="shared" si="106"/>
        <v>0</v>
      </c>
      <c r="K135" s="13">
        <f t="shared" si="106"/>
        <v>0</v>
      </c>
      <c r="L135" s="13">
        <f t="shared" si="106"/>
        <v>36000</v>
      </c>
    </row>
    <row r="136" spans="1:12" s="10" customFormat="1">
      <c r="A136" s="28"/>
      <c r="B136" s="59" t="s">
        <v>4</v>
      </c>
      <c r="C136" s="60"/>
      <c r="D136" s="60"/>
      <c r="E136" s="61"/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</row>
    <row r="137" spans="1:12" s="11" customFormat="1" ht="11.25">
      <c r="A137" s="24">
        <v>27</v>
      </c>
      <c r="B137" s="53" t="s">
        <v>51</v>
      </c>
      <c r="C137" s="30" t="s">
        <v>23</v>
      </c>
      <c r="D137" s="51">
        <v>2010</v>
      </c>
      <c r="E137" s="24">
        <v>2011</v>
      </c>
      <c r="F137" s="52">
        <v>427</v>
      </c>
      <c r="G137" s="52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</row>
    <row r="138" spans="1:12" s="10" customFormat="1">
      <c r="A138" s="28"/>
      <c r="B138" s="59" t="s">
        <v>3</v>
      </c>
      <c r="C138" s="60"/>
      <c r="D138" s="60"/>
      <c r="E138" s="61"/>
      <c r="F138" s="13">
        <v>427</v>
      </c>
      <c r="G138" s="13">
        <f t="shared" ref="G138:L138" si="107">SUM(G137)</f>
        <v>0</v>
      </c>
      <c r="H138" s="13">
        <f t="shared" si="107"/>
        <v>0</v>
      </c>
      <c r="I138" s="13">
        <f t="shared" si="107"/>
        <v>0</v>
      </c>
      <c r="J138" s="13">
        <f t="shared" si="107"/>
        <v>0</v>
      </c>
      <c r="K138" s="13">
        <f t="shared" si="107"/>
        <v>0</v>
      </c>
      <c r="L138" s="13">
        <f t="shared" si="107"/>
        <v>0</v>
      </c>
    </row>
    <row r="139" spans="1:12" s="10" customFormat="1">
      <c r="A139" s="28"/>
      <c r="B139" s="59" t="s">
        <v>4</v>
      </c>
      <c r="C139" s="60"/>
      <c r="D139" s="60"/>
      <c r="E139" s="61"/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</row>
    <row r="140" spans="1:12">
      <c r="A140" s="2"/>
      <c r="B140" s="54"/>
      <c r="C140" s="54"/>
      <c r="D140" s="54"/>
      <c r="E140" s="54"/>
      <c r="F140" s="55"/>
      <c r="G140" s="55"/>
      <c r="H140" s="55"/>
      <c r="I140" s="55"/>
      <c r="J140" s="55"/>
      <c r="K140" s="55"/>
      <c r="L140" s="56"/>
    </row>
    <row r="141" spans="1:12">
      <c r="A141" s="1"/>
      <c r="B141" s="62" t="s">
        <v>20</v>
      </c>
      <c r="C141" s="63"/>
      <c r="D141" s="63"/>
      <c r="E141" s="64"/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</row>
    <row r="142" spans="1:12">
      <c r="A142" s="1"/>
      <c r="B142" s="59" t="s">
        <v>3</v>
      </c>
      <c r="C142" s="60"/>
      <c r="D142" s="60"/>
      <c r="E142" s="61"/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</row>
  </sheetData>
  <mergeCells count="104">
    <mergeCell ref="B48:E48"/>
    <mergeCell ref="B50:E50"/>
    <mergeCell ref="B51:E51"/>
    <mergeCell ref="B53:E53"/>
    <mergeCell ref="B54:E54"/>
    <mergeCell ref="B38:E38"/>
    <mergeCell ref="B39:E39"/>
    <mergeCell ref="B41:E41"/>
    <mergeCell ref="B22:E22"/>
    <mergeCell ref="B109:E109"/>
    <mergeCell ref="B111:E111"/>
    <mergeCell ref="B112:E112"/>
    <mergeCell ref="B96:E96"/>
    <mergeCell ref="B97:E97"/>
    <mergeCell ref="B99:E99"/>
    <mergeCell ref="B100:E100"/>
    <mergeCell ref="B94:E94"/>
    <mergeCell ref="B102:E102"/>
    <mergeCell ref="B103:E103"/>
    <mergeCell ref="B105:E105"/>
    <mergeCell ref="B106:E106"/>
    <mergeCell ref="B108:E108"/>
    <mergeCell ref="B42:E42"/>
    <mergeCell ref="B44:E44"/>
    <mergeCell ref="B45:E45"/>
    <mergeCell ref="B36:E36"/>
    <mergeCell ref="B63:E63"/>
    <mergeCell ref="B64:E64"/>
    <mergeCell ref="B66:E66"/>
    <mergeCell ref="B67:E67"/>
    <mergeCell ref="B25:E25"/>
    <mergeCell ref="B47:E47"/>
    <mergeCell ref="B35:E35"/>
    <mergeCell ref="A3:A4"/>
    <mergeCell ref="B3:B4"/>
    <mergeCell ref="C3:C4"/>
    <mergeCell ref="D3:E3"/>
    <mergeCell ref="B60:E60"/>
    <mergeCell ref="B61:E61"/>
    <mergeCell ref="L3:L4"/>
    <mergeCell ref="B5:E5"/>
    <mergeCell ref="B6:E6"/>
    <mergeCell ref="B7:E7"/>
    <mergeCell ref="B10:E10"/>
    <mergeCell ref="B11:E11"/>
    <mergeCell ref="B8:E8"/>
    <mergeCell ref="G3:K3"/>
    <mergeCell ref="F3:F4"/>
    <mergeCell ref="B9:E9"/>
    <mergeCell ref="B15:E15"/>
    <mergeCell ref="B16:E16"/>
    <mergeCell ref="B18:E18"/>
    <mergeCell ref="B19:E19"/>
    <mergeCell ref="B21:E21"/>
    <mergeCell ref="B12:E12"/>
    <mergeCell ref="B13:E13"/>
    <mergeCell ref="B133:E133"/>
    <mergeCell ref="B141:E141"/>
    <mergeCell ref="B28:E28"/>
    <mergeCell ref="B29:E29"/>
    <mergeCell ref="B30:E30"/>
    <mergeCell ref="B56:E56"/>
    <mergeCell ref="B24:E24"/>
    <mergeCell ref="B81:E81"/>
    <mergeCell ref="B82:E82"/>
    <mergeCell ref="B84:E84"/>
    <mergeCell ref="B85:E85"/>
    <mergeCell ref="B135:E135"/>
    <mergeCell ref="B136:E136"/>
    <mergeCell ref="B138:E138"/>
    <mergeCell ref="B139:E139"/>
    <mergeCell ref="B69:E69"/>
    <mergeCell ref="B70:E70"/>
    <mergeCell ref="B87:E87"/>
    <mergeCell ref="B88:E88"/>
    <mergeCell ref="B90:E90"/>
    <mergeCell ref="B91:E91"/>
    <mergeCell ref="B93:E93"/>
    <mergeCell ref="B32:E32"/>
    <mergeCell ref="B33:E33"/>
    <mergeCell ref="I1:L1"/>
    <mergeCell ref="B142:E142"/>
    <mergeCell ref="B57:E57"/>
    <mergeCell ref="B58:E58"/>
    <mergeCell ref="B26:E26"/>
    <mergeCell ref="B72:E72"/>
    <mergeCell ref="B73:E73"/>
    <mergeCell ref="B75:E75"/>
    <mergeCell ref="B76:E76"/>
    <mergeCell ref="B78:E78"/>
    <mergeCell ref="B79:E79"/>
    <mergeCell ref="B114:E114"/>
    <mergeCell ref="B115:E115"/>
    <mergeCell ref="B117:E117"/>
    <mergeCell ref="B118:E118"/>
    <mergeCell ref="B120:E120"/>
    <mergeCell ref="B121:E121"/>
    <mergeCell ref="B123:E123"/>
    <mergeCell ref="B124:E124"/>
    <mergeCell ref="B126:E126"/>
    <mergeCell ref="B127:E127"/>
    <mergeCell ref="B129:E129"/>
    <mergeCell ref="B130:E130"/>
    <mergeCell ref="B132:E132"/>
  </mergeCells>
  <phoneticPr fontId="5" type="noConversion"/>
  <pageMargins left="0.19685039370078741" right="0.35433070866141736" top="0.35433070866141736" bottom="0.35433070866141736" header="0.31496062992125984" footer="0.31496062992125984"/>
  <pageSetup paperSize="9" scale="79" fitToHeight="3" orientation="landscape" r:id="rId1"/>
  <rowBreaks count="2" manualBreakCount="2">
    <brk id="45" max="11" man="1"/>
    <brk id="9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Przedsięwzięcia</vt:lpstr>
      <vt:lpstr>Przedsięwzięcia!Obszar_wydruku</vt:lpstr>
      <vt:lpstr>Przedsięwzięcia!Tytuły_wydruku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wpf#metodyka opracowania-22.06.10</dc:title>
  <dc:creator>MIN-ZMA</dc:creator>
  <cp:lastModifiedBy>M_Bachta</cp:lastModifiedBy>
  <cp:lastPrinted>2011-01-11T08:27:38Z</cp:lastPrinted>
  <dcterms:created xsi:type="dcterms:W3CDTF">2010-08-19T11:29:22Z</dcterms:created>
  <dcterms:modified xsi:type="dcterms:W3CDTF">2011-01-12T14:07:34Z</dcterms:modified>
</cp:coreProperties>
</file>